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dro\Auditorias\2018_Destino Final de Resíduos Sólidos_Diagnóstico\"/>
    </mc:Choice>
  </mc:AlternateContent>
  <bookViews>
    <workbookView xWindow="0" yWindow="30" windowWidth="20730" windowHeight="11250"/>
  </bookViews>
  <sheets>
    <sheet name="Resultado Inspeções 2018" sheetId="34" r:id="rId1"/>
    <sheet name="Status por Município" sheetId="5" r:id="rId2"/>
    <sheet name="CPRH_Pontuação 2017_out-18" sheetId="51" r:id="rId3"/>
  </sheets>
  <externalReferences>
    <externalReference r:id="rId4"/>
  </externalReferences>
  <definedNames>
    <definedName name="_xlnm._FilterDatabase" localSheetId="2" hidden="1">'CPRH_Pontuação 2017_out-18'!$A$2:$WVP$83</definedName>
    <definedName name="_xlnm._FilterDatabase" localSheetId="0" hidden="1">'Resultado Inspeções 2018'!$A$4:$V$26</definedName>
    <definedName name="_xlnm._FilterDatabase" localSheetId="1" hidden="1">'Status por Município'!$A$7:$H$190</definedName>
    <definedName name="_xlnm.Print_Area" localSheetId="2">'CPRH_Pontuação 2017_out-18'!$A$1:$H$96</definedName>
    <definedName name="_xlnm.Print_Area" localSheetId="0">'Resultado Inspeções 2018'!$B$1:$S$25</definedName>
    <definedName name="BDAplicativo_Municipio">[1]BDAplicativo!$H$10</definedName>
    <definedName name="BDGeral.Gov_TRANSF_Municipio">[1]TRANSF!$F$6</definedName>
    <definedName name="Municipio">[1]BDAplicativo!$H$10</definedName>
    <definedName name="Sagres_Data">[1]BD_Sagres_Adimpl!$B$6</definedName>
    <definedName name="_xlnm.Print_Titles" localSheetId="0">'Resultado Inspeções 2018'!$B:$C</definedName>
    <definedName name="_xlnm.Print_Titles" localSheetId="1">'Status por Município'!$7:$7</definedName>
  </definedNames>
  <calcPr calcId="162913"/>
</workbook>
</file>

<file path=xl/calcChain.xml><?xml version="1.0" encoding="utf-8"?>
<calcChain xmlns="http://schemas.openxmlformats.org/spreadsheetml/2006/main">
  <c r="H83" i="51" l="1"/>
  <c r="H82" i="51"/>
  <c r="H81" i="51"/>
  <c r="H80" i="51"/>
  <c r="H79" i="51"/>
  <c r="H78" i="51"/>
  <c r="H77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6" i="51"/>
  <c r="H5" i="51"/>
  <c r="H4" i="51"/>
  <c r="H3" i="51"/>
  <c r="G195" i="5" l="1"/>
  <c r="G194" i="5"/>
  <c r="G193" i="5"/>
  <c r="R24" i="34" l="1"/>
  <c r="I29" i="34" l="1"/>
  <c r="I28" i="34"/>
  <c r="I30" i="34" l="1"/>
  <c r="V28" i="34"/>
  <c r="V29" i="34"/>
  <c r="J28" i="34"/>
  <c r="V24" i="34"/>
  <c r="V26" i="34" s="1"/>
  <c r="S24" i="34"/>
  <c r="J29" i="34"/>
  <c r="V30" i="34" l="1"/>
  <c r="J30" i="34"/>
</calcChain>
</file>

<file path=xl/sharedStrings.xml><?xml version="1.0" encoding="utf-8"?>
<sst xmlns="http://schemas.openxmlformats.org/spreadsheetml/2006/main" count="928" uniqueCount="401">
  <si>
    <t>MUNICÍPIO</t>
  </si>
  <si>
    <t>Araripina</t>
  </si>
  <si>
    <t>Orocó</t>
  </si>
  <si>
    <t>São José da Coroa Grande</t>
  </si>
  <si>
    <t>Cabo de Santo Agostinho</t>
  </si>
  <si>
    <t>Goiana</t>
  </si>
  <si>
    <t>Paulista</t>
  </si>
  <si>
    <t>Salgueiro</t>
  </si>
  <si>
    <t>Petrolândia</t>
  </si>
  <si>
    <t>Ibimirim</t>
  </si>
  <si>
    <t>Arcoverde</t>
  </si>
  <si>
    <t>Iati</t>
  </si>
  <si>
    <t>Pesqueira</t>
  </si>
  <si>
    <t>Garanhuns</t>
  </si>
  <si>
    <t>Belo Jardim</t>
  </si>
  <si>
    <t>Santa Cruz do Capibaribe</t>
  </si>
  <si>
    <t>Lajedo</t>
  </si>
  <si>
    <t>Altinho</t>
  </si>
  <si>
    <t>Caruaru</t>
  </si>
  <si>
    <t>Sairé</t>
  </si>
  <si>
    <t>Gravatá</t>
  </si>
  <si>
    <t>Rio Formoso</t>
  </si>
  <si>
    <t>Escada</t>
  </si>
  <si>
    <t>Local</t>
  </si>
  <si>
    <t>Jaboatão dos Guararapes (CTR)</t>
  </si>
  <si>
    <t>Igarassu (CTR)</t>
  </si>
  <si>
    <t>DIAGNÓSTICO DESTINO FINAL ADEQUADO DE RESÍDUOS SÓLIDOS</t>
  </si>
  <si>
    <t>IRGA</t>
  </si>
  <si>
    <t>IRAR</t>
  </si>
  <si>
    <t>IRBE</t>
  </si>
  <si>
    <t>IRPA</t>
  </si>
  <si>
    <t>IRMN</t>
  </si>
  <si>
    <t>IRMS</t>
  </si>
  <si>
    <t>IRSA</t>
  </si>
  <si>
    <t>IRPE</t>
  </si>
  <si>
    <t>Inspetoria Regional</t>
  </si>
  <si>
    <t>Lixão</t>
  </si>
  <si>
    <t>Aterro Sanitário</t>
  </si>
  <si>
    <t>Em operação</t>
  </si>
  <si>
    <t>Status</t>
  </si>
  <si>
    <t>Municípios Contribuintes</t>
  </si>
  <si>
    <t>Denominação</t>
  </si>
  <si>
    <t>Aterro Sanitário de Garanhuns</t>
  </si>
  <si>
    <t>Aterro Sanitário de Pesqueira</t>
  </si>
  <si>
    <t>Aterro Sanitário de Lajedo</t>
  </si>
  <si>
    <t>Aterro Sanitário de Rio Formoso</t>
  </si>
  <si>
    <t>Aterro Sanitário de Escada</t>
  </si>
  <si>
    <t>CTR Candeias</t>
  </si>
  <si>
    <t>Responsável pela Operação</t>
  </si>
  <si>
    <t>PM Iati</t>
  </si>
  <si>
    <t>Aterro Sanitário de Arcoverde</t>
  </si>
  <si>
    <t>Latitude</t>
  </si>
  <si>
    <t>Longitude</t>
  </si>
  <si>
    <t>Altitude</t>
  </si>
  <si>
    <t>-08 09' 58,82400''</t>
  </si>
  <si>
    <t>-34 58' 45,25200''</t>
  </si>
  <si>
    <t>-07 43' 14,61076''</t>
  </si>
  <si>
    <t>-34 56' 34,52233''</t>
  </si>
  <si>
    <t>-08 23' 08,50260''</t>
  </si>
  <si>
    <t>-35 14' 32,77410''</t>
  </si>
  <si>
    <t>-08 39' 00,42587''</t>
  </si>
  <si>
    <t>-35 09' 51,62425''</t>
  </si>
  <si>
    <t>-09 00' 35,44371''</t>
  </si>
  <si>
    <t>-36 51' 16,10143''</t>
  </si>
  <si>
    <t>-08 39' 48,26467''</t>
  </si>
  <si>
    <t>-36 15' 56,14733''</t>
  </si>
  <si>
    <t>-08 50' 24,84757''</t>
  </si>
  <si>
    <t>-36 31' 55,14527''</t>
  </si>
  <si>
    <t>-08 22' 47,81640''</t>
  </si>
  <si>
    <t>-36 43' 12,68074''</t>
  </si>
  <si>
    <t>-08 23' 35,19164''</t>
  </si>
  <si>
    <t>-37 03' 51,31276''</t>
  </si>
  <si>
    <t>CTR-PE</t>
  </si>
  <si>
    <t>Data de Vencimento da Licença</t>
  </si>
  <si>
    <t>sim</t>
  </si>
  <si>
    <t>não</t>
  </si>
  <si>
    <t>Data Inspeção</t>
  </si>
  <si>
    <t>-08 28' 36,18523''</t>
  </si>
  <si>
    <t>-36 00' 33,87062''</t>
  </si>
  <si>
    <t>-08 14' 32,79975''</t>
  </si>
  <si>
    <t>-35 59' 40,86525''</t>
  </si>
  <si>
    <t>Aterro Sanitário Municipal de Caruaru</t>
  </si>
  <si>
    <t>Locar Saneamento Ambiental</t>
  </si>
  <si>
    <t>Licenciamento de Operação em Vigor?</t>
  </si>
  <si>
    <t>Aterro Sanitário Municipal de Iati</t>
  </si>
  <si>
    <t>Aspectos Relevantes</t>
  </si>
  <si>
    <t>Volume Médio Diário de Resíduo Recepcionado (t/dia)</t>
  </si>
  <si>
    <t>-08 21' 48,39945''</t>
  </si>
  <si>
    <t>-36 26' 40,75920''</t>
  </si>
  <si>
    <t>V2 Ambiental</t>
  </si>
  <si>
    <t>-08 19' 40,60200''</t>
  </si>
  <si>
    <t>-35 41' 22,22800''</t>
  </si>
  <si>
    <t>-09 11' 55,50400''</t>
  </si>
  <si>
    <t>-40 37' 59,97300''</t>
  </si>
  <si>
    <t>CTR Petrolina</t>
  </si>
  <si>
    <t>-08 13' 08,10058''</t>
  </si>
  <si>
    <t>-35 35' 55,86387''</t>
  </si>
  <si>
    <t>Aterro Sanitário de Gravatá</t>
  </si>
  <si>
    <t>Petrolina</t>
  </si>
  <si>
    <t>UTC Sairé (Unidade de Triagem e Compostagem)</t>
  </si>
  <si>
    <t>Instituto de Co-responsabilidade Pela Educação.</t>
  </si>
  <si>
    <t>Ouricuri</t>
  </si>
  <si>
    <t>CTR Candeias / ECOPESA Ambiental</t>
  </si>
  <si>
    <t>-08 55' 57,58380''</t>
  </si>
  <si>
    <t>-38 13' 37,15260''</t>
  </si>
  <si>
    <t>Aterro Sanitário de Petrolândia</t>
  </si>
  <si>
    <t>Belém de São Francisco</t>
  </si>
  <si>
    <t>Floresta</t>
  </si>
  <si>
    <t>PM Petrolândia</t>
  </si>
  <si>
    <t>Aterro Controlado</t>
  </si>
  <si>
    <t>Aterro Sanitário Municipal de Belo Jardim</t>
  </si>
  <si>
    <t>Classificação</t>
  </si>
  <si>
    <t>TOTAL INSPECIONADO</t>
  </si>
  <si>
    <t>Olinda</t>
  </si>
  <si>
    <t>Sirinhaém</t>
  </si>
  <si>
    <t>Capoeiras</t>
  </si>
  <si>
    <t>Municípios</t>
  </si>
  <si>
    <t>Afrânio</t>
  </si>
  <si>
    <t>Dormentes</t>
  </si>
  <si>
    <t>Santa Filomena</t>
  </si>
  <si>
    <t>Santa Cruz</t>
  </si>
  <si>
    <t>Lagoa Grande</t>
  </si>
  <si>
    <t>Ipubi</t>
  </si>
  <si>
    <t>Trindade</t>
  </si>
  <si>
    <t>Santa Maria da Boa Vista</t>
  </si>
  <si>
    <t>Parnamirim</t>
  </si>
  <si>
    <t>Bodocó</t>
  </si>
  <si>
    <t>Exu</t>
  </si>
  <si>
    <t>Granito</t>
  </si>
  <si>
    <t>Moreilândia</t>
  </si>
  <si>
    <t>Serrita</t>
  </si>
  <si>
    <t>Cabrobó</t>
  </si>
  <si>
    <t>Terra Nova</t>
  </si>
  <si>
    <t>Cedro</t>
  </si>
  <si>
    <t>Verdejante</t>
  </si>
  <si>
    <t>São José do Belmonte</t>
  </si>
  <si>
    <t>Mirandiba</t>
  </si>
  <si>
    <t>Carnaubeira da Penha</t>
  </si>
  <si>
    <t>Itacuruba</t>
  </si>
  <si>
    <t>Serra Talhada</t>
  </si>
  <si>
    <t>Jatobá</t>
  </si>
  <si>
    <t>Tacaratu</t>
  </si>
  <si>
    <t>Santa Cruz da Baixa Verde</t>
  </si>
  <si>
    <t>Betânia</t>
  </si>
  <si>
    <t>Calumbi</t>
  </si>
  <si>
    <t>Triunfo</t>
  </si>
  <si>
    <t>Flores</t>
  </si>
  <si>
    <t>Inajá</t>
  </si>
  <si>
    <t>Quixaba</t>
  </si>
  <si>
    <t>Custódia</t>
  </si>
  <si>
    <t>Carnaíba</t>
  </si>
  <si>
    <t>Manari</t>
  </si>
  <si>
    <t>Solidão</t>
  </si>
  <si>
    <t>Afogados da Ingazeira</t>
  </si>
  <si>
    <t>Sertânia</t>
  </si>
  <si>
    <t>Iguaraci</t>
  </si>
  <si>
    <t>Tabira</t>
  </si>
  <si>
    <t>Itaíba</t>
  </si>
  <si>
    <t>Ingazeira</t>
  </si>
  <si>
    <t>Santa Terezinha</t>
  </si>
  <si>
    <t>São José do Egito</t>
  </si>
  <si>
    <t>Brejinho</t>
  </si>
  <si>
    <t>Tupanatinga</t>
  </si>
  <si>
    <t>Tuparetama</t>
  </si>
  <si>
    <t>Buíque</t>
  </si>
  <si>
    <t>Itapetim</t>
  </si>
  <si>
    <t>Águas Belas</t>
  </si>
  <si>
    <t>Pedra</t>
  </si>
  <si>
    <t>Bom Conselho</t>
  </si>
  <si>
    <t>Venturosa</t>
  </si>
  <si>
    <t>Saloá</t>
  </si>
  <si>
    <t>Paranatama</t>
  </si>
  <si>
    <t>Caetés</t>
  </si>
  <si>
    <t>Alagoinha</t>
  </si>
  <si>
    <t>Poção</t>
  </si>
  <si>
    <t>Terezinha</t>
  </si>
  <si>
    <t>Jataúba</t>
  </si>
  <si>
    <t>Brejão</t>
  </si>
  <si>
    <t>Sanharó</t>
  </si>
  <si>
    <t>São Bento do Una</t>
  </si>
  <si>
    <t>Lagoa do Ouro</t>
  </si>
  <si>
    <t>Jucati</t>
  </si>
  <si>
    <t>Correntes</t>
  </si>
  <si>
    <t>São João</t>
  </si>
  <si>
    <t>Jupi</t>
  </si>
  <si>
    <t>Brejo da Madre de Deus</t>
  </si>
  <si>
    <t>Palmeirina</t>
  </si>
  <si>
    <t>Calçado</t>
  </si>
  <si>
    <t>Angelim</t>
  </si>
  <si>
    <t>Cachoeirinha</t>
  </si>
  <si>
    <t>Tacaimbó</t>
  </si>
  <si>
    <t>Canhotinho</t>
  </si>
  <si>
    <t>Ibirajuba</t>
  </si>
  <si>
    <t>Taquaritinga do Norte</t>
  </si>
  <si>
    <t>Jurema</t>
  </si>
  <si>
    <t>Panelas</t>
  </si>
  <si>
    <t>Quipapá</t>
  </si>
  <si>
    <t>Toritama</t>
  </si>
  <si>
    <t>Vertentes</t>
  </si>
  <si>
    <t>Agrestina</t>
  </si>
  <si>
    <t>Cupira</t>
  </si>
  <si>
    <t>Lagoa dos Gatos</t>
  </si>
  <si>
    <t>São Benedito do Sul</t>
  </si>
  <si>
    <t>Riacho das Almas</t>
  </si>
  <si>
    <t>Frei Miguelinho</t>
  </si>
  <si>
    <t>São Joaquim do Monte</t>
  </si>
  <si>
    <t>Bezerros</t>
  </si>
  <si>
    <t>Santa Maria do Cambucá</t>
  </si>
  <si>
    <t>Jaqueira</t>
  </si>
  <si>
    <t>Maraial</t>
  </si>
  <si>
    <t>Belém de Maria</t>
  </si>
  <si>
    <t>Vertente do Lério</t>
  </si>
  <si>
    <t>Bonito</t>
  </si>
  <si>
    <t>Catende</t>
  </si>
  <si>
    <t>Cumaru</t>
  </si>
  <si>
    <t>Surubim</t>
  </si>
  <si>
    <t>Camocim de São Félix</t>
  </si>
  <si>
    <t>Casinhas</t>
  </si>
  <si>
    <t>Xexéu</t>
  </si>
  <si>
    <t>Palmares</t>
  </si>
  <si>
    <t>Barra de Guabiraba</t>
  </si>
  <si>
    <t>Bom Jardim</t>
  </si>
  <si>
    <t>João Alfredo</t>
  </si>
  <si>
    <t>Salgadinho</t>
  </si>
  <si>
    <t>Orobó</t>
  </si>
  <si>
    <t>Passira</t>
  </si>
  <si>
    <t>Água Preta</t>
  </si>
  <si>
    <t>Joaquim Nabuco</t>
  </si>
  <si>
    <t>Cortês</t>
  </si>
  <si>
    <t>Amaraji</t>
  </si>
  <si>
    <t>Machados</t>
  </si>
  <si>
    <t>Ribeirão</t>
  </si>
  <si>
    <t>Limoeiro</t>
  </si>
  <si>
    <t>Chã Grande</t>
  </si>
  <si>
    <t>São Vicente Ferrer</t>
  </si>
  <si>
    <t>Gameleira</t>
  </si>
  <si>
    <t>Macaparana</t>
  </si>
  <si>
    <t>Pombos</t>
  </si>
  <si>
    <t>Primavera</t>
  </si>
  <si>
    <t>Glória do Goitá</t>
  </si>
  <si>
    <t>Feira Nova</t>
  </si>
  <si>
    <t>Barreiros</t>
  </si>
  <si>
    <t>Vicência</t>
  </si>
  <si>
    <t>Vitória de Santo Antão</t>
  </si>
  <si>
    <t>Buenos Aires</t>
  </si>
  <si>
    <t>Timbaúba</t>
  </si>
  <si>
    <t>Carpina</t>
  </si>
  <si>
    <t>Lagoa do Carro</t>
  </si>
  <si>
    <t>Tamandaré</t>
  </si>
  <si>
    <t>Camutanga</t>
  </si>
  <si>
    <t>Itambé</t>
  </si>
  <si>
    <t>Nazaré da Mata</t>
  </si>
  <si>
    <t>Ferreiros</t>
  </si>
  <si>
    <t>Chã de Alegria</t>
  </si>
  <si>
    <t>Ipojuca</t>
  </si>
  <si>
    <t>Aliança</t>
  </si>
  <si>
    <t>Paudalho</t>
  </si>
  <si>
    <t>Tracunhaém</t>
  </si>
  <si>
    <t>Moreno</t>
  </si>
  <si>
    <t>São Lourenço da Mata</t>
  </si>
  <si>
    <t>Abreu e Lima</t>
  </si>
  <si>
    <t>Araçoiaba</t>
  </si>
  <si>
    <t>Condado</t>
  </si>
  <si>
    <t>Jaboatão dos Guararapes</t>
  </si>
  <si>
    <t>Itaquitinga</t>
  </si>
  <si>
    <t>Igarassu</t>
  </si>
  <si>
    <t>Camaragibe</t>
  </si>
  <si>
    <t>Recife</t>
  </si>
  <si>
    <t>Itapissuma</t>
  </si>
  <si>
    <t>Ilha de Itamaracá</t>
  </si>
  <si>
    <t>Município</t>
  </si>
  <si>
    <t>Cód. IBGE</t>
  </si>
  <si>
    <t>Empresa Contratada para a Operação</t>
  </si>
  <si>
    <t>Consórcio PORTALSUL</t>
  </si>
  <si>
    <t>Propiedade</t>
  </si>
  <si>
    <t>Custo Operacional (R$/t)</t>
  </si>
  <si>
    <t>Público</t>
  </si>
  <si>
    <t>Privado</t>
  </si>
  <si>
    <t>PM de Lajedo</t>
  </si>
  <si>
    <t>Olinda, Abreu e Lima, Igarassu, Itapissuma, Itamaracá, Araçoiaba, Paulista, Condado, Goiana</t>
  </si>
  <si>
    <t>Aterro Sanitário de Ipojuca</t>
  </si>
  <si>
    <t>PM Ipojuca</t>
  </si>
  <si>
    <t>-08 28' 49,89200''</t>
  </si>
  <si>
    <t>-35 02' 44,56960''</t>
  </si>
  <si>
    <t>COMSUL - Consórcio Público dos Municípios da Mata Sul Pernambucana / EMPESA</t>
  </si>
  <si>
    <t>MEGAMAK Gestão Ambiental</t>
  </si>
  <si>
    <t>Aterro Sanitário de Altinho</t>
  </si>
  <si>
    <t>Altinho, Agrestina, Belém de Maria, Bonito, Lagoa dos Gatos</t>
  </si>
  <si>
    <t>V&amp;V Locações</t>
  </si>
  <si>
    <t>Em Operação</t>
  </si>
  <si>
    <t>Em Remediação</t>
  </si>
  <si>
    <t>Quantidade</t>
  </si>
  <si>
    <t>Quantidade de Municípios Depositantes</t>
  </si>
  <si>
    <t>Total</t>
  </si>
  <si>
    <t>Descrição</t>
  </si>
  <si>
    <t>Equipamento conta com Aterro Sanitário para resíduos classes I e II. Os taludes definitivos são revestidos com manta de PEAD.</t>
  </si>
  <si>
    <t>LP</t>
  </si>
  <si>
    <t>LI</t>
  </si>
  <si>
    <t>LO</t>
  </si>
  <si>
    <t>OR</t>
  </si>
  <si>
    <t>DL</t>
  </si>
  <si>
    <t>TOTAL DE PONTOS</t>
  </si>
  <si>
    <t>Aterro CTR-PE (Igarassu) – privado</t>
  </si>
  <si>
    <t>Aterro CTR- Candeias (Jaboatão) - privado</t>
  </si>
  <si>
    <t>Aterro de Gravatá</t>
  </si>
  <si>
    <t>Aterro de Sairé</t>
  </si>
  <si>
    <t>Aterro de Salgueiro</t>
  </si>
  <si>
    <t>REQUISITOS E PONTUAÇÃO – UC</t>
  </si>
  <si>
    <t>Aterro de Petrolina - privado</t>
  </si>
  <si>
    <t>TOTAL PERS</t>
  </si>
  <si>
    <t>Lagoa de Itaenga</t>
  </si>
  <si>
    <t>Funcionando usina de triagem, usina de compostagem e aterro sanitário. Presença de volume de resíduos sem recobrimento maior que a produção diária. Nova célula em operação.</t>
  </si>
  <si>
    <t>São Caetano</t>
  </si>
  <si>
    <t>ATERRO/CONSÓRCIO</t>
  </si>
  <si>
    <t>Aterro de Altinho - compartilhado</t>
  </si>
  <si>
    <t>Aterro de Escada - compartilhado</t>
  </si>
  <si>
    <t>Aterro de Arcoverde - compartilhado</t>
  </si>
  <si>
    <t>Aterro de Rio Formoso - compartilhado</t>
  </si>
  <si>
    <t>Aterro de Lajedo - compartilhado</t>
  </si>
  <si>
    <t>Aterro de Garanhuns - compartilhado</t>
  </si>
  <si>
    <t>Aterro de Caruaru - próprio</t>
  </si>
  <si>
    <t>Aterro de Gravatá - próprio</t>
  </si>
  <si>
    <t>Aterro de Ipojuca - privado</t>
  </si>
  <si>
    <t>Aterro de Petrolândia - próprio</t>
  </si>
  <si>
    <t>UNIDADE DE COMPOSTAGEM - UC</t>
  </si>
  <si>
    <t>NA</t>
  </si>
  <si>
    <t>REQUISITOS E PONTUAÇÃO – ATERROS</t>
  </si>
  <si>
    <t>Licença Prévia - LP</t>
  </si>
  <si>
    <t>Licença de Instalação - LI</t>
  </si>
  <si>
    <t>Licença de Operação - LO</t>
  </si>
  <si>
    <t>Operação Regular - OR</t>
  </si>
  <si>
    <t>Desativação do Lixão - DL</t>
  </si>
  <si>
    <t>TIPO DE DEPOSITANTE</t>
  </si>
  <si>
    <t>Local do Aterro</t>
  </si>
  <si>
    <t>4A</t>
  </si>
  <si>
    <t>2 e 4</t>
  </si>
  <si>
    <t>Código IBGE</t>
  </si>
  <si>
    <t>PERS-2012 (Arranjo)</t>
  </si>
  <si>
    <t>CTR Caruaru</t>
  </si>
  <si>
    <t>-08° 11' 46,97"</t>
  </si>
  <si>
    <t>-35° 59' 27,20"</t>
  </si>
  <si>
    <t>Caruaru (CTR)</t>
  </si>
  <si>
    <t>Sairé (UTC)</t>
  </si>
  <si>
    <t>Petrolina (CTR)</t>
  </si>
  <si>
    <t>CTR Petrolina / EMPESA</t>
  </si>
  <si>
    <t>CTR Pernambuco</t>
  </si>
  <si>
    <t>Belo Jardim, Sanharó, Alagoinha, Poção</t>
  </si>
  <si>
    <t>Aterro de Belo Jardim - compartilhado</t>
  </si>
  <si>
    <t>Prefeitura</t>
  </si>
  <si>
    <t>Presença de catadores e animais. Acúmulo de resíduos sem recobrimento. Central de triagem com construção inacabada.</t>
  </si>
  <si>
    <t>Lajedo, Jurema, São Bento do Una, Cachoeirinha, Ibirajuba, Jucati, Jupi, Canhotinho, Calçado, Quipapá</t>
  </si>
  <si>
    <t>Aterro ainda não homologado pela CPRH.</t>
  </si>
  <si>
    <t>TIPO DESTINO FINAL DE RS (TCE 2017)</t>
  </si>
  <si>
    <t>DIAGNÓSTICO TCE 2017 (Arranjo)</t>
  </si>
  <si>
    <t>Iati, Águas Belas, Paranatama, Palmeirina, Brejão, Terezinha, Saloá, Correntes</t>
  </si>
  <si>
    <t>IF Oliveira Locações e Serviços</t>
  </si>
  <si>
    <t>EMPESA</t>
  </si>
  <si>
    <t>Valor Cobrado aos Depositantes (R$/t)</t>
  </si>
  <si>
    <t>PM Garanhuns / EMPESA</t>
  </si>
  <si>
    <t>Vale do Una</t>
  </si>
  <si>
    <t>PONTUAÇÃO DO QUESITO RESÍDUOS SÓLIDOS PARA O ICMS SÓCIO AMBIENTAL - ANO DE APURAÇÃO 2017 (consolidada em 30/04/2018)</t>
  </si>
  <si>
    <t>Aterro de Iati - compartilhado</t>
  </si>
  <si>
    <t>Aterro CTR - Caruaru</t>
  </si>
  <si>
    <t>Aterro Sanitário Municipal de Salgueiro</t>
  </si>
  <si>
    <t>Cabo de Santo Agostinho, Recife, Moreno, Jaboatão dos Guararapes, São Lourenço da Mata, Vitória de Santo Antão e Fernando de Noronha</t>
  </si>
  <si>
    <t>Escada, Ribeirão, Amaraji, Primavera, Chã Grande, Cortês, Barra de Guabiraba, Joaquim Nabuco, Pombos, Gameleira</t>
  </si>
  <si>
    <t>Sirinhaém, Rio Formoso, Tamandaré, Barreiros, São José da Coroa Grande, Maragogi(AL), Japaratinga(AL) e Jacuípe(AL)</t>
  </si>
  <si>
    <t>CTR-Pernambuco</t>
  </si>
  <si>
    <t>Esgotado</t>
  </si>
  <si>
    <t>Aguardando licenciamento de terreno contíguo, para reinício de operação. Por enquanto os resíduos estão sendo depositados na CTR-Caruaru.</t>
  </si>
  <si>
    <t>CTR-Caruaru</t>
  </si>
  <si>
    <t>Daniel Teixeira da Paixão (Interventor Judicial)</t>
  </si>
  <si>
    <t>Empesa</t>
  </si>
  <si>
    <t>Depositantes em Aterros Sanitários</t>
  </si>
  <si>
    <t>Depositantes em Aterros Controlados</t>
  </si>
  <si>
    <t>Depositantes em Lixões</t>
  </si>
  <si>
    <t>CTR-Candeias</t>
  </si>
  <si>
    <t>Aterro de Rio Formoso</t>
  </si>
  <si>
    <t>UTC-Sairé</t>
  </si>
  <si>
    <t>Salgueiro, São José do Belmonte, Santa Cruz da Baixa Verde (desde fev/19)</t>
  </si>
  <si>
    <t>Quantidade de Municípios/Noronha</t>
  </si>
  <si>
    <t>Recebeu licenciamento da CPRH em 2018.  Foi inspecionado por Aristóteles (IRPE) em 16/04/2018. São José do Belmonte iniciou deposição em dezembro/2018 e Santa Cruz da Baixa Verde em fevereiro/19. Em negociação Terranova e Verdejante para deposição de resíduos.</t>
  </si>
  <si>
    <t>Grande volume de resíduos sem recobrimento (1.600 m³), equivalente a 18 dias de operação. Estação de tratamento de chorume em operação.</t>
  </si>
  <si>
    <t>Via Ambiental</t>
  </si>
  <si>
    <t>Toritama, Caruaru, Riacho das Almas, Camocim de São Felix, João Alfredo e Taquaritinga do Norte</t>
  </si>
  <si>
    <t>Homologado para recebimento de resíduos classes I e II, usina de RCD e compostagem. Riacho das Almas, Camocim de São Felix, João Alfredo e Taquaritinga do Norte iniciaram deposição em 2019.</t>
  </si>
  <si>
    <t>Petrolina e Lagoa Grande</t>
  </si>
  <si>
    <t>Licenciado para resíduos Classes 01 e 02. Estão inclusos no preço a remediação do Raso da Catarina, a deposição na CTR e o transbordo. Aterro em operação com resíduos classe I e II. Grande quantidade de resíduos sem cobertura diária. Lagoa Grande iniciou deposição em 2019.</t>
  </si>
  <si>
    <t>Arcoverde, Buique, Tupanatinga, Itaíba e Pedra.</t>
  </si>
  <si>
    <t>Operação regular. Na inspeção identificou-se volume de resíduo sem recobrimento de 1.620 m³, equivalente ao volume de 57 dias de recepção. Cupira e Panelas já foram aceitos para iniciar deposição.</t>
  </si>
  <si>
    <t xml:space="preserve">Atualmente conta com Unidade de Beneficiamento de RCD, Unidade de Tratamento de Biogás, Unidade de Tratamento de Lâmpadas e Aterro Sanitário de Resíduos Classe II. </t>
  </si>
  <si>
    <r>
      <t xml:space="preserve">Acúmulo de material sem recobrimento, com volume maior que o depósito diário. Balança em operação normal. 03 municípios de Alagoas fecharam convênio para depositar no Aterro de Iati (Inhapi,Olho D'Água, Delmiro Gouveia), com volume médio mensal de 1.000 t/mês. </t>
    </r>
    <r>
      <rPr>
        <b/>
        <sz val="10"/>
        <color rgb="FFFF0000"/>
        <rFont val="Arial"/>
        <family val="2"/>
      </rPr>
      <t>Brejão teve seu convênio cancelado por falta de pagamento</t>
    </r>
    <r>
      <rPr>
        <sz val="10"/>
        <rFont val="Arial"/>
        <family val="2"/>
      </rPr>
      <t xml:space="preserve"> dos valores correspondentes aos meses de  junho/18 = 8.229,78, julho/18 = 10.475,40, outubro/18 = 5.360,16, dezembro/18 = 5,454,54, janeiro/19 = 5.604,30 e fevereiro/19 = 1.453,14.</t>
    </r>
  </si>
  <si>
    <r>
      <t xml:space="preserve">Grande Volume de Resíduos sem recobrimento. Aterro com nítidos problemas de gestão/operação. </t>
    </r>
    <r>
      <rPr>
        <b/>
        <sz val="10"/>
        <color rgb="FFFF0000"/>
        <rFont val="Arial"/>
        <family val="2"/>
      </rPr>
      <t>Quipapá deixou de depositar em Lajedo</t>
    </r>
    <r>
      <rPr>
        <sz val="10"/>
        <rFont val="Arial"/>
        <family val="2"/>
      </rPr>
      <t xml:space="preserve"> desde dezembro/2018.</t>
    </r>
  </si>
  <si>
    <t>Não</t>
  </si>
  <si>
    <t>As célçulas foram unificadas, eliminando as ruas de acesso interno. Houve grande progresso na operação do aterro quando comparado com o ano anterior. Aterro está licenciado pela CPRH. São João está mantendo lixão apesar de depositar em Garanhuns.</t>
  </si>
  <si>
    <t>O aterro tem vida útil prevista até final de 2018 e ainda não tem autorização da CPRH para utilizar área contígua disponível.</t>
  </si>
  <si>
    <t>Não há chorume coletado. Volume de resíduos correspondente a mais de um dia sem cobertura, conforme informações coletadas em campo. Células foram unificadas.</t>
  </si>
  <si>
    <r>
      <t xml:space="preserve">Foi solicitada nova licença. </t>
    </r>
    <r>
      <rPr>
        <b/>
        <sz val="10"/>
        <rFont val="Arial"/>
        <family val="2"/>
      </rPr>
      <t>Poção deixou de depositar no aterro em 2019</t>
    </r>
    <r>
      <rPr>
        <sz val="10"/>
        <rFont val="Arial"/>
        <family val="2"/>
      </rPr>
      <t>. Identificou-se fortes indícios de presença de catadores na célular do aterro, aproveitando o grande volume de resíduos sem recobrimento.</t>
    </r>
  </si>
  <si>
    <t>Grande volume de resíduos sem recobrimento.</t>
  </si>
  <si>
    <t>Capoeiras, Caetés, São João, Lagoa do Ouro, Garanhuns, Brejão</t>
  </si>
  <si>
    <t>RESULTADOS DAS INSPEÇÕES DE CAMPO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</si>
</sst>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6" formatCode="_(* #,##0_);_(* \(#,##0\);_(* &quot;-&quot;??_);_(@_)"/>
    <numFmt numFmtId="167" formatCode="0.0"/>
    <numFmt numFmtId="175" formatCode="[$-416]mmm\-yy;@"/>
    <numFmt numFmtId="178" formatCode="d/m/yy;@"/>
    <numFmt numFmtId="184" formatCode="_-* #,##0.00\ _€_-;\-* #,##0.00\ _€_-;_-* &quot;-&quot;??\ _€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indexed="8"/>
      <name val="Arial"/>
      <family val="2"/>
      <charset val="1"/>
    </font>
    <font>
      <sz val="14"/>
      <name val="Arial"/>
      <family val="2"/>
      <charset val="1"/>
    </font>
    <font>
      <sz val="14"/>
      <color indexed="8"/>
      <name val="Arial"/>
      <family val="2"/>
      <charset val="1"/>
    </font>
    <font>
      <sz val="20"/>
      <color indexed="8"/>
      <name val="Arial"/>
      <family val="2"/>
      <charset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6" fillId="0" borderId="0"/>
    <xf numFmtId="43" fontId="6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5" fillId="0" borderId="0"/>
    <xf numFmtId="0" fontId="1" fillId="0" borderId="0"/>
  </cellStyleXfs>
  <cellXfs count="132">
    <xf numFmtId="0" fontId="0" fillId="0" borderId="0" xfId="0"/>
    <xf numFmtId="0" fontId="0" fillId="0" borderId="0" xfId="0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7" fontId="0" fillId="2" borderId="1" xfId="0" applyNumberForma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7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" fontId="0" fillId="0" borderId="1" xfId="0" applyNumberForma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justify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justify" vertical="center" wrapText="1"/>
    </xf>
    <xf numFmtId="166" fontId="6" fillId="0" borderId="1" xfId="1" applyNumberFormat="1" applyFont="1" applyFill="1" applyBorder="1" applyAlignment="1">
      <alignment horizontal="justify" vertical="center" wrapText="1"/>
    </xf>
    <xf numFmtId="0" fontId="0" fillId="2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7" fontId="0" fillId="0" borderId="3" xfId="0" applyNumberFormat="1" applyFill="1" applyBorder="1" applyAlignment="1">
      <alignment horizontal="center" vertical="center"/>
    </xf>
    <xf numFmtId="17" fontId="0" fillId="0" borderId="3" xfId="0" applyNumberFormat="1" applyFill="1" applyBorder="1" applyAlignment="1">
      <alignment horizontal="center" vertical="center" wrapText="1"/>
    </xf>
    <xf numFmtId="17" fontId="6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64" fontId="0" fillId="0" borderId="0" xfId="1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10" fontId="7" fillId="3" borderId="0" xfId="2" applyNumberFormat="1" applyFont="1" applyFill="1" applyAlignment="1">
      <alignment horizontal="left" vertical="center"/>
    </xf>
    <xf numFmtId="164" fontId="7" fillId="3" borderId="0" xfId="1" applyFont="1" applyFill="1" applyAlignment="1">
      <alignment horizontal="left" vertical="center"/>
    </xf>
    <xf numFmtId="0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7" fillId="3" borderId="0" xfId="2" applyNumberFormat="1" applyFont="1" applyFill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2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0" fontId="0" fillId="0" borderId="0" xfId="2" applyNumberFormat="1" applyFont="1" applyAlignment="1">
      <alignment vertical="center"/>
    </xf>
    <xf numFmtId="164" fontId="6" fillId="2" borderId="1" xfId="1" applyFon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vertical="center"/>
    </xf>
    <xf numFmtId="164" fontId="7" fillId="4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horizontal="justify" vertical="center" wrapText="1"/>
    </xf>
    <xf numFmtId="166" fontId="7" fillId="4" borderId="1" xfId="0" applyNumberFormat="1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0" xfId="4"/>
    <xf numFmtId="0" fontId="13" fillId="0" borderId="4" xfId="4" applyFont="1" applyFill="1" applyBorder="1" applyAlignment="1">
      <alignment horizontal="center" vertical="center" wrapText="1"/>
    </xf>
    <xf numFmtId="1" fontId="13" fillId="0" borderId="4" xfId="4" applyNumberFormat="1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 wrapText="1"/>
    </xf>
    <xf numFmtId="1" fontId="13" fillId="0" borderId="4" xfId="4" applyNumberFormat="1" applyFont="1" applyFill="1" applyBorder="1" applyAlignment="1">
      <alignment horizontal="center" vertical="center" wrapText="1"/>
    </xf>
    <xf numFmtId="0" fontId="6" fillId="0" borderId="0" xfId="4" applyFill="1"/>
    <xf numFmtId="1" fontId="13" fillId="0" borderId="4" xfId="4" applyNumberFormat="1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6" fillId="0" borderId="5" xfId="0" applyFont="1" applyBorder="1" applyAlignment="1">
      <alignment vertical="center"/>
    </xf>
    <xf numFmtId="164" fontId="7" fillId="4" borderId="2" xfId="1" applyFont="1" applyFill="1" applyBorder="1" applyAlignment="1">
      <alignment vertical="center"/>
    </xf>
    <xf numFmtId="164" fontId="17" fillId="0" borderId="6" xfId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164" fontId="0" fillId="0" borderId="9" xfId="1" applyFont="1" applyBorder="1" applyAlignment="1">
      <alignment vertical="center"/>
    </xf>
    <xf numFmtId="164" fontId="0" fillId="0" borderId="10" xfId="1" applyFont="1" applyBorder="1" applyAlignment="1">
      <alignment vertical="center"/>
    </xf>
    <xf numFmtId="164" fontId="0" fillId="0" borderId="11" xfId="1" applyFont="1" applyBorder="1" applyAlignment="1">
      <alignment vertical="center"/>
    </xf>
    <xf numFmtId="178" fontId="16" fillId="0" borderId="3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" fontId="16" fillId="2" borderId="1" xfId="0" applyNumberFormat="1" applyFont="1" applyFill="1" applyBorder="1" applyAlignment="1">
      <alignment horizontal="justify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78" fontId="1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top" wrapText="1"/>
    </xf>
    <xf numFmtId="0" fontId="11" fillId="0" borderId="4" xfId="4" applyFont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4" xfId="4" applyFont="1" applyBorder="1" applyAlignment="1">
      <alignment horizontal="left" vertical="center" wrapText="1"/>
    </xf>
    <xf numFmtId="0" fontId="13" fillId="0" borderId="4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/>
    </xf>
  </cellXfs>
  <cellStyles count="19">
    <cellStyle name="Normal" xfId="0" builtinId="0"/>
    <cellStyle name="Normal 2" xfId="3"/>
    <cellStyle name="Normal 2 2" xfId="4"/>
    <cellStyle name="Normal 2 3" xfId="6"/>
    <cellStyle name="Normal 3" xfId="5"/>
    <cellStyle name="Normal 4" xfId="7"/>
    <cellStyle name="Normal 5" xfId="10"/>
    <cellStyle name="Normal 6" xfId="14"/>
    <cellStyle name="Normal 7" xfId="17"/>
    <cellStyle name="Normal 8" xfId="18"/>
    <cellStyle name="Porcentagem" xfId="2" builtinId="5"/>
    <cellStyle name="Porcentagem 2" xfId="9"/>
    <cellStyle name="Porcentagem 3" xfId="11"/>
    <cellStyle name="Separador de milhares 2" xfId="16"/>
    <cellStyle name="Vírgula" xfId="1" builtinId="3"/>
    <cellStyle name="Vírgula 2" xfId="8"/>
    <cellStyle name="Vírgula 3" xfId="12"/>
    <cellStyle name="Vírgula 4" xfId="13"/>
    <cellStyle name="Vírgula 5" xfId="15"/>
  </cellStyles>
  <dxfs count="87"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FF00"/>
      <color rgb="FFFFFF99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4\PAEMunicipal_2013_Em_Desenvolvimento\Arquivos_Sistema\BD-Geral_Govern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TRANSF"/>
      <sheetName val="BDAplicativo"/>
      <sheetName val="PAE_Exec_Ant"/>
      <sheetName val="PAe_Exerc_Ant2"/>
      <sheetName val="Rec_Trib_Propr"/>
      <sheetName val="LAI_TRANSP"/>
      <sheetName val="ICMS_Ambiental"/>
      <sheetName val="Municípios"/>
      <sheetName val="Processos"/>
      <sheetName val="BD_Educação"/>
      <sheetName val="BD_Saúde"/>
      <sheetName val="Sefaz_Transf"/>
      <sheetName val="BD_Sagres_Adimpl"/>
      <sheetName val="BD_SagresFolha_Adimpl"/>
      <sheetName val="BD_Sagres_Rec"/>
      <sheetName val="BD_Sagres_Desp_Fun"/>
      <sheetName val="BD_SISTN_Rec"/>
      <sheetName val="SISTN_Rec_Exec_Ant"/>
      <sheetName val="BD_SISTN_DTP"/>
      <sheetName val="BD_SISTN_DTP_Exerc_Ant"/>
      <sheetName val="BD_SISTN_DCL"/>
      <sheetName val="BD_SISTN_%DTP"/>
      <sheetName val="BD_SISTN_Rel_Simp"/>
      <sheetName val="BD_SISTN_Desp_Fun"/>
      <sheetName val="Limites"/>
      <sheetName val="Proc_Conexos"/>
      <sheetName val="RCL"/>
      <sheetName val="DTP"/>
    </sheetNames>
    <sheetDataSet>
      <sheetData sheetId="0" refreshError="1"/>
      <sheetData sheetId="1">
        <row r="6">
          <cell r="F6" t="str">
            <v>Cabrobó</v>
          </cell>
        </row>
      </sheetData>
      <sheetData sheetId="2">
        <row r="10">
          <cell r="H10" t="str">
            <v>Cabrobó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B6">
            <v>41421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4"/>
  <sheetViews>
    <sheetView tabSelected="1" zoomScale="85" zoomScaleNormal="85" workbookViewId="0">
      <pane xSplit="3" ySplit="4" topLeftCell="H11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2.75" outlineLevelRow="1" outlineLevelCol="1" x14ac:dyDescent="0.2"/>
  <cols>
    <col min="1" max="1" width="9.140625" style="6"/>
    <col min="2" max="2" width="4" style="6" bestFit="1" customWidth="1"/>
    <col min="3" max="3" width="37.7109375" style="6" customWidth="1"/>
    <col min="4" max="4" width="10.28515625" style="56" customWidth="1"/>
    <col min="5" max="5" width="12.140625" style="6" customWidth="1"/>
    <col min="6" max="6" width="19.85546875" style="1" customWidth="1"/>
    <col min="7" max="8" width="16.42578125" style="1" customWidth="1"/>
    <col min="9" max="9" width="26.42578125" style="1" customWidth="1" outlineLevel="1"/>
    <col min="10" max="10" width="38.140625" style="1" customWidth="1"/>
    <col min="11" max="11" width="26.7109375" style="1" customWidth="1" outlineLevel="1"/>
    <col min="12" max="12" width="27.5703125" style="1" customWidth="1" outlineLevel="1"/>
    <col min="13" max="13" width="16.7109375" style="58" customWidth="1" outlineLevel="1"/>
    <col min="14" max="14" width="15.28515625" style="58" customWidth="1" outlineLevel="1"/>
    <col min="15" max="15" width="9.140625" style="62" customWidth="1" outlineLevel="1"/>
    <col min="16" max="16" width="17" style="6" customWidth="1"/>
    <col min="17" max="17" width="13.85546875" style="6" customWidth="1"/>
    <col min="18" max="18" width="13.85546875" style="62" customWidth="1"/>
    <col min="19" max="19" width="12" style="63" customWidth="1"/>
    <col min="20" max="20" width="13.5703125" style="63" customWidth="1"/>
    <col min="21" max="21" width="77.42578125" style="1" customWidth="1"/>
    <col min="22" max="22" width="12.28515625" style="1" customWidth="1"/>
    <col min="23" max="118" width="9.140625" style="10"/>
    <col min="119" max="16384" width="9.140625" style="6"/>
  </cols>
  <sheetData>
    <row r="1" spans="1:118" s="43" customFormat="1" x14ac:dyDescent="0.2">
      <c r="B1" s="44" t="s">
        <v>26</v>
      </c>
      <c r="C1" s="44"/>
      <c r="D1" s="45"/>
      <c r="G1" s="46"/>
      <c r="H1" s="46"/>
      <c r="I1" s="46"/>
      <c r="M1" s="47"/>
      <c r="N1" s="47"/>
      <c r="O1" s="48"/>
      <c r="R1" s="48"/>
      <c r="S1" s="49"/>
      <c r="T1" s="49"/>
      <c r="U1" s="46"/>
      <c r="V1" s="46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</row>
    <row r="2" spans="1:118" s="43" customFormat="1" x14ac:dyDescent="0.2">
      <c r="B2" s="50" t="s">
        <v>400</v>
      </c>
      <c r="C2" s="50"/>
      <c r="D2" s="51"/>
      <c r="G2" s="46"/>
      <c r="H2" s="46"/>
      <c r="I2" s="46"/>
      <c r="M2" s="47"/>
      <c r="N2" s="47"/>
      <c r="O2" s="48"/>
      <c r="R2" s="48"/>
      <c r="S2" s="49"/>
      <c r="T2" s="49"/>
      <c r="U2" s="46"/>
      <c r="V2" s="46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</row>
    <row r="3" spans="1:118" s="43" customFormat="1" x14ac:dyDescent="0.2">
      <c r="B3" s="50"/>
      <c r="C3" s="50"/>
      <c r="D3" s="51"/>
      <c r="G3" s="46"/>
      <c r="H3" s="46"/>
      <c r="I3" s="46"/>
      <c r="M3" s="47"/>
      <c r="N3" s="47"/>
      <c r="O3" s="48"/>
      <c r="R3" s="48"/>
      <c r="S3" s="49"/>
      <c r="T3" s="49"/>
      <c r="U3" s="46"/>
      <c r="V3" s="46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</row>
    <row r="4" spans="1:118" s="1" customFormat="1" ht="63.75" x14ac:dyDescent="0.2">
      <c r="A4" s="101" t="s">
        <v>271</v>
      </c>
      <c r="B4" s="36"/>
      <c r="C4" s="36" t="s">
        <v>23</v>
      </c>
      <c r="D4" s="101" t="s">
        <v>76</v>
      </c>
      <c r="E4" s="101" t="s">
        <v>35</v>
      </c>
      <c r="F4" s="101" t="s">
        <v>41</v>
      </c>
      <c r="G4" s="101" t="s">
        <v>111</v>
      </c>
      <c r="H4" s="101" t="s">
        <v>274</v>
      </c>
      <c r="I4" s="101" t="s">
        <v>39</v>
      </c>
      <c r="J4" s="101" t="s">
        <v>40</v>
      </c>
      <c r="K4" s="101" t="s">
        <v>48</v>
      </c>
      <c r="L4" s="101" t="s">
        <v>272</v>
      </c>
      <c r="M4" s="37" t="s">
        <v>51</v>
      </c>
      <c r="N4" s="37" t="s">
        <v>52</v>
      </c>
      <c r="O4" s="38" t="s">
        <v>53</v>
      </c>
      <c r="P4" s="101" t="s">
        <v>83</v>
      </c>
      <c r="Q4" s="101" t="s">
        <v>73</v>
      </c>
      <c r="R4" s="38" t="s">
        <v>86</v>
      </c>
      <c r="S4" s="39" t="s">
        <v>275</v>
      </c>
      <c r="T4" s="39" t="s">
        <v>357</v>
      </c>
      <c r="U4" s="101" t="s">
        <v>85</v>
      </c>
      <c r="V4" s="101" t="s">
        <v>116</v>
      </c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</row>
    <row r="5" spans="1:118" ht="51" x14ac:dyDescent="0.2">
      <c r="A5" s="52">
        <v>2607901</v>
      </c>
      <c r="B5" s="27">
        <v>1</v>
      </c>
      <c r="C5" s="27" t="s">
        <v>24</v>
      </c>
      <c r="D5" s="114">
        <v>43088</v>
      </c>
      <c r="E5" s="28" t="s">
        <v>32</v>
      </c>
      <c r="F5" s="30" t="s">
        <v>47</v>
      </c>
      <c r="G5" s="29" t="s">
        <v>37</v>
      </c>
      <c r="H5" s="30" t="s">
        <v>277</v>
      </c>
      <c r="I5" s="29" t="s">
        <v>38</v>
      </c>
      <c r="J5" s="30" t="s">
        <v>364</v>
      </c>
      <c r="K5" s="30" t="s">
        <v>102</v>
      </c>
      <c r="L5" s="30"/>
      <c r="M5" s="31" t="s">
        <v>54</v>
      </c>
      <c r="N5" s="31" t="s">
        <v>55</v>
      </c>
      <c r="O5" s="32">
        <v>48.5</v>
      </c>
      <c r="P5" s="33" t="s">
        <v>74</v>
      </c>
      <c r="Q5" s="34">
        <v>43765</v>
      </c>
      <c r="R5" s="117">
        <v>3505.4325149700603</v>
      </c>
      <c r="S5" s="67"/>
      <c r="T5" s="67">
        <v>43.31</v>
      </c>
      <c r="U5" s="35" t="s">
        <v>390</v>
      </c>
      <c r="V5" s="24">
        <v>6</v>
      </c>
    </row>
    <row r="6" spans="1:118" ht="38.25" x14ac:dyDescent="0.2">
      <c r="A6" s="53">
        <v>2606804</v>
      </c>
      <c r="B6" s="8">
        <v>3</v>
      </c>
      <c r="C6" s="8" t="s">
        <v>25</v>
      </c>
      <c r="D6" s="115">
        <v>42992</v>
      </c>
      <c r="E6" s="13" t="s">
        <v>31</v>
      </c>
      <c r="F6" s="18" t="s">
        <v>345</v>
      </c>
      <c r="G6" s="14" t="s">
        <v>37</v>
      </c>
      <c r="H6" s="18" t="s">
        <v>277</v>
      </c>
      <c r="I6" s="14" t="s">
        <v>38</v>
      </c>
      <c r="J6" s="18" t="s">
        <v>279</v>
      </c>
      <c r="K6" s="18" t="s">
        <v>72</v>
      </c>
      <c r="L6" s="18"/>
      <c r="M6" s="22" t="s">
        <v>56</v>
      </c>
      <c r="N6" s="22" t="s">
        <v>57</v>
      </c>
      <c r="O6" s="15">
        <v>36.200000000000003</v>
      </c>
      <c r="P6" s="19" t="s">
        <v>74</v>
      </c>
      <c r="Q6" s="16">
        <v>43134</v>
      </c>
      <c r="R6" s="117">
        <v>932.61369863013704</v>
      </c>
      <c r="S6" s="67"/>
      <c r="T6" s="67">
        <v>50.7</v>
      </c>
      <c r="U6" s="20" t="s">
        <v>295</v>
      </c>
      <c r="V6" s="24">
        <v>9</v>
      </c>
    </row>
    <row r="7" spans="1:118" ht="51" x14ac:dyDescent="0.2">
      <c r="A7" s="53">
        <v>2611101</v>
      </c>
      <c r="B7" s="8">
        <v>21</v>
      </c>
      <c r="C7" s="41" t="s">
        <v>343</v>
      </c>
      <c r="D7" s="103">
        <v>43369</v>
      </c>
      <c r="E7" s="13" t="s">
        <v>34</v>
      </c>
      <c r="F7" s="14" t="s">
        <v>94</v>
      </c>
      <c r="G7" s="14" t="s">
        <v>37</v>
      </c>
      <c r="H7" s="18" t="s">
        <v>277</v>
      </c>
      <c r="I7" s="14" t="s">
        <v>38</v>
      </c>
      <c r="J7" s="18" t="s">
        <v>386</v>
      </c>
      <c r="K7" s="18" t="s">
        <v>344</v>
      </c>
      <c r="L7" s="14"/>
      <c r="M7" s="22" t="s">
        <v>92</v>
      </c>
      <c r="N7" s="22" t="s">
        <v>93</v>
      </c>
      <c r="O7" s="15">
        <v>450.63</v>
      </c>
      <c r="P7" s="13" t="s">
        <v>74</v>
      </c>
      <c r="Q7" s="16">
        <v>43687</v>
      </c>
      <c r="R7" s="117">
        <v>336.61547945205484</v>
      </c>
      <c r="S7" s="67"/>
      <c r="T7" s="67">
        <v>55.880345059876554</v>
      </c>
      <c r="U7" s="20" t="s">
        <v>387</v>
      </c>
      <c r="V7" s="24">
        <v>2</v>
      </c>
    </row>
    <row r="8" spans="1:118" ht="38.25" x14ac:dyDescent="0.2">
      <c r="A8" s="41">
        <v>2605202</v>
      </c>
      <c r="B8" s="41">
        <v>4</v>
      </c>
      <c r="C8" s="41" t="s">
        <v>22</v>
      </c>
      <c r="D8" s="103">
        <v>43431</v>
      </c>
      <c r="E8" s="19" t="s">
        <v>30</v>
      </c>
      <c r="F8" s="18" t="s">
        <v>46</v>
      </c>
      <c r="G8" s="18" t="s">
        <v>37</v>
      </c>
      <c r="H8" s="18" t="s">
        <v>276</v>
      </c>
      <c r="I8" s="18" t="s">
        <v>38</v>
      </c>
      <c r="J8" s="18" t="s">
        <v>365</v>
      </c>
      <c r="K8" s="18" t="s">
        <v>284</v>
      </c>
      <c r="L8" s="18"/>
      <c r="M8" s="42" t="s">
        <v>58</v>
      </c>
      <c r="N8" s="42" t="s">
        <v>59</v>
      </c>
      <c r="O8" s="65">
        <v>141.34</v>
      </c>
      <c r="P8" s="19" t="s">
        <v>74</v>
      </c>
      <c r="Q8" s="66">
        <v>43480</v>
      </c>
      <c r="R8" s="117">
        <v>130.92000000000002</v>
      </c>
      <c r="S8" s="67">
        <v>52.229626779637854</v>
      </c>
      <c r="T8" s="67">
        <v>54.75</v>
      </c>
      <c r="U8" s="20" t="s">
        <v>398</v>
      </c>
      <c r="V8" s="24">
        <v>10</v>
      </c>
    </row>
    <row r="9" spans="1:118" ht="51" x14ac:dyDescent="0.2">
      <c r="A9" s="53">
        <v>2611903</v>
      </c>
      <c r="B9" s="8">
        <v>8</v>
      </c>
      <c r="C9" s="8" t="s">
        <v>21</v>
      </c>
      <c r="D9" s="103">
        <v>43431</v>
      </c>
      <c r="E9" s="13" t="s">
        <v>30</v>
      </c>
      <c r="F9" s="18" t="s">
        <v>45</v>
      </c>
      <c r="G9" s="18" t="s">
        <v>37</v>
      </c>
      <c r="H9" s="18" t="s">
        <v>276</v>
      </c>
      <c r="I9" s="14" t="s">
        <v>38</v>
      </c>
      <c r="J9" s="18" t="s">
        <v>366</v>
      </c>
      <c r="K9" s="18" t="s">
        <v>273</v>
      </c>
      <c r="L9" s="18"/>
      <c r="M9" s="22" t="s">
        <v>60</v>
      </c>
      <c r="N9" s="22" t="s">
        <v>61</v>
      </c>
      <c r="O9" s="15">
        <v>49.07</v>
      </c>
      <c r="P9" s="19" t="s">
        <v>74</v>
      </c>
      <c r="Q9" s="66">
        <v>43705</v>
      </c>
      <c r="R9" s="117">
        <v>89.21</v>
      </c>
      <c r="S9" s="67"/>
      <c r="T9" s="67">
        <v>61.29</v>
      </c>
      <c r="U9" s="20" t="s">
        <v>398</v>
      </c>
      <c r="V9" s="24">
        <v>5</v>
      </c>
    </row>
    <row r="10" spans="1:118" ht="25.5" x14ac:dyDescent="0.2">
      <c r="A10" s="53">
        <v>2601201</v>
      </c>
      <c r="B10" s="8">
        <v>15</v>
      </c>
      <c r="C10" s="41" t="s">
        <v>10</v>
      </c>
      <c r="D10" s="102">
        <v>43243</v>
      </c>
      <c r="E10" s="13" t="s">
        <v>27</v>
      </c>
      <c r="F10" s="14" t="s">
        <v>50</v>
      </c>
      <c r="G10" s="14" t="s">
        <v>37</v>
      </c>
      <c r="H10" s="18" t="s">
        <v>276</v>
      </c>
      <c r="I10" s="14" t="s">
        <v>38</v>
      </c>
      <c r="J10" s="18" t="s">
        <v>388</v>
      </c>
      <c r="K10" s="18" t="s">
        <v>356</v>
      </c>
      <c r="L10" s="18" t="s">
        <v>356</v>
      </c>
      <c r="M10" s="22" t="s">
        <v>70</v>
      </c>
      <c r="N10" s="22" t="s">
        <v>71</v>
      </c>
      <c r="O10" s="15">
        <v>685.06</v>
      </c>
      <c r="P10" s="19" t="s">
        <v>74</v>
      </c>
      <c r="Q10" s="16">
        <v>43505</v>
      </c>
      <c r="R10" s="117">
        <v>94.535133333333334</v>
      </c>
      <c r="S10" s="67">
        <v>38.184009190234029</v>
      </c>
      <c r="T10" s="67">
        <v>66.849999999999994</v>
      </c>
      <c r="U10" s="20" t="s">
        <v>396</v>
      </c>
      <c r="V10" s="24">
        <v>5</v>
      </c>
    </row>
    <row r="11" spans="1:118" ht="38.25" x14ac:dyDescent="0.2">
      <c r="A11" s="53">
        <v>2601706</v>
      </c>
      <c r="B11" s="8">
        <v>18</v>
      </c>
      <c r="C11" s="8" t="s">
        <v>14</v>
      </c>
      <c r="D11" s="102">
        <v>43242</v>
      </c>
      <c r="E11" s="13" t="s">
        <v>29</v>
      </c>
      <c r="F11" s="18" t="s">
        <v>110</v>
      </c>
      <c r="G11" s="14" t="s">
        <v>37</v>
      </c>
      <c r="H11" s="18" t="s">
        <v>276</v>
      </c>
      <c r="I11" s="18" t="s">
        <v>38</v>
      </c>
      <c r="J11" s="18" t="s">
        <v>346</v>
      </c>
      <c r="K11" s="14" t="s">
        <v>89</v>
      </c>
      <c r="L11" s="14" t="s">
        <v>89</v>
      </c>
      <c r="M11" s="22" t="s">
        <v>87</v>
      </c>
      <c r="N11" s="22" t="s">
        <v>88</v>
      </c>
      <c r="O11" s="15">
        <v>699</v>
      </c>
      <c r="P11" s="19" t="s">
        <v>74</v>
      </c>
      <c r="Q11" s="40">
        <v>43244</v>
      </c>
      <c r="R11" s="117">
        <v>70.83</v>
      </c>
      <c r="S11" s="67">
        <v>71.87</v>
      </c>
      <c r="T11" s="67">
        <v>69.319970595442285</v>
      </c>
      <c r="U11" s="20" t="s">
        <v>397</v>
      </c>
      <c r="V11" s="24">
        <v>3</v>
      </c>
    </row>
    <row r="12" spans="1:118" ht="25.5" x14ac:dyDescent="0.2">
      <c r="A12" s="53">
        <v>2611002</v>
      </c>
      <c r="B12" s="8">
        <v>27</v>
      </c>
      <c r="C12" s="8" t="s">
        <v>8</v>
      </c>
      <c r="D12" s="103">
        <v>43301</v>
      </c>
      <c r="E12" s="13" t="s">
        <v>33</v>
      </c>
      <c r="F12" s="14" t="s">
        <v>105</v>
      </c>
      <c r="G12" s="14" t="s">
        <v>37</v>
      </c>
      <c r="H12" s="18" t="s">
        <v>276</v>
      </c>
      <c r="I12" s="14" t="s">
        <v>38</v>
      </c>
      <c r="J12" s="14" t="s">
        <v>8</v>
      </c>
      <c r="K12" s="14" t="s">
        <v>108</v>
      </c>
      <c r="L12" s="14"/>
      <c r="M12" s="22" t="s">
        <v>103</v>
      </c>
      <c r="N12" s="22" t="s">
        <v>104</v>
      </c>
      <c r="O12" s="15">
        <v>385.32</v>
      </c>
      <c r="P12" s="19" t="s">
        <v>74</v>
      </c>
      <c r="Q12" s="16">
        <v>43568</v>
      </c>
      <c r="R12" s="117">
        <v>30</v>
      </c>
      <c r="S12" s="67">
        <v>39.104633333333332</v>
      </c>
      <c r="T12" s="67">
        <v>39.104633333333332</v>
      </c>
      <c r="U12" s="20" t="s">
        <v>395</v>
      </c>
      <c r="V12" s="24">
        <v>1</v>
      </c>
    </row>
    <row r="13" spans="1:118" ht="38.25" x14ac:dyDescent="0.2">
      <c r="A13" s="53">
        <v>2612000</v>
      </c>
      <c r="B13" s="8">
        <v>19</v>
      </c>
      <c r="C13" s="41" t="s">
        <v>342</v>
      </c>
      <c r="D13" s="102">
        <v>43301</v>
      </c>
      <c r="E13" s="13" t="s">
        <v>29</v>
      </c>
      <c r="F13" s="14" t="s">
        <v>99</v>
      </c>
      <c r="G13" s="14" t="s">
        <v>37</v>
      </c>
      <c r="H13" s="18" t="s">
        <v>277</v>
      </c>
      <c r="I13" s="14" t="s">
        <v>38</v>
      </c>
      <c r="J13" s="14" t="s">
        <v>19</v>
      </c>
      <c r="K13" s="14" t="s">
        <v>100</v>
      </c>
      <c r="L13" s="14"/>
      <c r="M13" s="22" t="s">
        <v>90</v>
      </c>
      <c r="N13" s="22" t="s">
        <v>91</v>
      </c>
      <c r="O13" s="15">
        <v>669.63</v>
      </c>
      <c r="P13" s="19" t="s">
        <v>74</v>
      </c>
      <c r="Q13" s="16">
        <v>43451</v>
      </c>
      <c r="R13" s="117">
        <v>10</v>
      </c>
      <c r="S13" s="67">
        <v>91.67</v>
      </c>
      <c r="T13" s="67">
        <v>91.67</v>
      </c>
      <c r="U13" s="20" t="s">
        <v>311</v>
      </c>
      <c r="V13" s="24">
        <v>1</v>
      </c>
    </row>
    <row r="14" spans="1:118" ht="25.5" x14ac:dyDescent="0.2">
      <c r="A14" s="41">
        <v>2604106</v>
      </c>
      <c r="B14" s="41">
        <v>17</v>
      </c>
      <c r="C14" s="41" t="s">
        <v>18</v>
      </c>
      <c r="D14" s="103">
        <v>43433</v>
      </c>
      <c r="E14" s="19" t="s">
        <v>29</v>
      </c>
      <c r="F14" s="18" t="s">
        <v>81</v>
      </c>
      <c r="G14" s="18" t="s">
        <v>37</v>
      </c>
      <c r="H14" s="18" t="s">
        <v>276</v>
      </c>
      <c r="I14" s="18" t="s">
        <v>368</v>
      </c>
      <c r="J14" s="18" t="s">
        <v>18</v>
      </c>
      <c r="K14" s="18" t="s">
        <v>82</v>
      </c>
      <c r="L14" s="18" t="s">
        <v>82</v>
      </c>
      <c r="M14" s="42" t="s">
        <v>79</v>
      </c>
      <c r="N14" s="42" t="s">
        <v>80</v>
      </c>
      <c r="O14" s="65">
        <v>612.54999999999995</v>
      </c>
      <c r="P14" s="19" t="s">
        <v>393</v>
      </c>
      <c r="Q14" s="66"/>
      <c r="R14" s="117"/>
      <c r="S14" s="67"/>
      <c r="T14" s="67"/>
      <c r="U14" s="20" t="s">
        <v>369</v>
      </c>
      <c r="V14" s="24">
        <v>0</v>
      </c>
    </row>
    <row r="15" spans="1:118" ht="38.25" x14ac:dyDescent="0.2">
      <c r="A15" s="41">
        <v>2604106</v>
      </c>
      <c r="B15" s="41">
        <v>17</v>
      </c>
      <c r="C15" s="41" t="s">
        <v>341</v>
      </c>
      <c r="D15" s="115">
        <v>43003</v>
      </c>
      <c r="E15" s="19" t="s">
        <v>29</v>
      </c>
      <c r="F15" s="18" t="s">
        <v>338</v>
      </c>
      <c r="G15" s="18" t="s">
        <v>37</v>
      </c>
      <c r="H15" s="18" t="s">
        <v>277</v>
      </c>
      <c r="I15" s="18" t="s">
        <v>289</v>
      </c>
      <c r="J15" s="18" t="s">
        <v>384</v>
      </c>
      <c r="K15" s="18" t="s">
        <v>82</v>
      </c>
      <c r="L15" s="18" t="s">
        <v>82</v>
      </c>
      <c r="M15" s="42" t="s">
        <v>339</v>
      </c>
      <c r="N15" s="42" t="s">
        <v>340</v>
      </c>
      <c r="O15" s="65">
        <v>600</v>
      </c>
      <c r="P15" s="19" t="s">
        <v>74</v>
      </c>
      <c r="Q15" s="66"/>
      <c r="R15" s="117">
        <v>278.10454794520547</v>
      </c>
      <c r="S15" s="67"/>
      <c r="T15" s="67">
        <v>45.699566025071221</v>
      </c>
      <c r="U15" s="20" t="s">
        <v>385</v>
      </c>
      <c r="V15" s="24">
        <v>6</v>
      </c>
    </row>
    <row r="16" spans="1:118" s="25" customFormat="1" ht="25.5" x14ac:dyDescent="0.2">
      <c r="A16" s="53">
        <v>2606408</v>
      </c>
      <c r="B16" s="8">
        <v>20</v>
      </c>
      <c r="C16" s="8" t="s">
        <v>20</v>
      </c>
      <c r="D16" s="102">
        <v>43432</v>
      </c>
      <c r="E16" s="13" t="s">
        <v>29</v>
      </c>
      <c r="F16" s="14" t="s">
        <v>97</v>
      </c>
      <c r="G16" s="18" t="s">
        <v>37</v>
      </c>
      <c r="H16" s="18" t="s">
        <v>276</v>
      </c>
      <c r="I16" s="14" t="s">
        <v>38</v>
      </c>
      <c r="J16" s="14" t="s">
        <v>20</v>
      </c>
      <c r="K16" s="18" t="s">
        <v>383</v>
      </c>
      <c r="L16" s="18" t="s">
        <v>383</v>
      </c>
      <c r="M16" s="22" t="s">
        <v>95</v>
      </c>
      <c r="N16" s="22" t="s">
        <v>96</v>
      </c>
      <c r="O16" s="15">
        <v>553.49</v>
      </c>
      <c r="P16" s="19" t="s">
        <v>74</v>
      </c>
      <c r="Q16" s="16"/>
      <c r="R16" s="117">
        <v>137.96179000000001</v>
      </c>
      <c r="S16" s="67">
        <v>40.94</v>
      </c>
      <c r="T16" s="67">
        <v>40.94</v>
      </c>
      <c r="U16" s="20" t="s">
        <v>382</v>
      </c>
      <c r="V16" s="24">
        <v>1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</row>
    <row r="17" spans="1:118" s="10" customFormat="1" ht="38.25" x14ac:dyDescent="0.2">
      <c r="A17" s="53">
        <v>2608800</v>
      </c>
      <c r="B17" s="8">
        <v>12</v>
      </c>
      <c r="C17" s="8" t="s">
        <v>16</v>
      </c>
      <c r="D17" s="103">
        <v>43244</v>
      </c>
      <c r="E17" s="13" t="s">
        <v>27</v>
      </c>
      <c r="F17" s="18" t="s">
        <v>44</v>
      </c>
      <c r="G17" s="18" t="s">
        <v>37</v>
      </c>
      <c r="H17" s="18" t="s">
        <v>276</v>
      </c>
      <c r="I17" s="18" t="s">
        <v>38</v>
      </c>
      <c r="J17" s="18" t="s">
        <v>350</v>
      </c>
      <c r="K17" s="18" t="s">
        <v>278</v>
      </c>
      <c r="L17" s="18" t="s">
        <v>355</v>
      </c>
      <c r="M17" s="22" t="s">
        <v>64</v>
      </c>
      <c r="N17" s="22" t="s">
        <v>65</v>
      </c>
      <c r="O17" s="15">
        <v>634.51</v>
      </c>
      <c r="P17" s="19" t="s">
        <v>74</v>
      </c>
      <c r="Q17" s="16">
        <v>43267</v>
      </c>
      <c r="R17" s="117">
        <v>71.260000000000005</v>
      </c>
      <c r="S17" s="67">
        <v>53</v>
      </c>
      <c r="T17" s="67">
        <v>78</v>
      </c>
      <c r="U17" s="20" t="s">
        <v>392</v>
      </c>
      <c r="V17" s="24">
        <v>9</v>
      </c>
    </row>
    <row r="18" spans="1:118" s="25" customFormat="1" ht="38.25" x14ac:dyDescent="0.2">
      <c r="A18" s="53">
        <v>2600807</v>
      </c>
      <c r="B18" s="8">
        <v>16</v>
      </c>
      <c r="C18" s="8" t="s">
        <v>17</v>
      </c>
      <c r="D18" s="102">
        <v>43433</v>
      </c>
      <c r="E18" s="13" t="s">
        <v>29</v>
      </c>
      <c r="F18" s="14" t="s">
        <v>286</v>
      </c>
      <c r="G18" s="18" t="s">
        <v>37</v>
      </c>
      <c r="H18" s="18" t="s">
        <v>276</v>
      </c>
      <c r="I18" s="14" t="s">
        <v>38</v>
      </c>
      <c r="J18" s="18" t="s">
        <v>287</v>
      </c>
      <c r="K18" s="18" t="s">
        <v>371</v>
      </c>
      <c r="L18" s="18" t="s">
        <v>288</v>
      </c>
      <c r="M18" s="22" t="s">
        <v>77</v>
      </c>
      <c r="N18" s="22" t="s">
        <v>78</v>
      </c>
      <c r="O18" s="15">
        <v>469.39</v>
      </c>
      <c r="P18" s="19" t="s">
        <v>74</v>
      </c>
      <c r="Q18" s="16">
        <v>44220</v>
      </c>
      <c r="R18" s="117">
        <v>45.34</v>
      </c>
      <c r="S18" s="67">
        <v>33.47</v>
      </c>
      <c r="T18" s="67">
        <v>60</v>
      </c>
      <c r="U18" s="20" t="s">
        <v>389</v>
      </c>
      <c r="V18" s="24">
        <v>5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1:118" s="25" customFormat="1" ht="76.5" x14ac:dyDescent="0.2">
      <c r="A19" s="53">
        <v>2606507</v>
      </c>
      <c r="B19" s="8">
        <v>11</v>
      </c>
      <c r="C19" s="8" t="s">
        <v>11</v>
      </c>
      <c r="D19" s="102">
        <v>43243</v>
      </c>
      <c r="E19" s="13" t="s">
        <v>27</v>
      </c>
      <c r="F19" s="14" t="s">
        <v>84</v>
      </c>
      <c r="G19" s="18" t="s">
        <v>37</v>
      </c>
      <c r="H19" s="18" t="s">
        <v>276</v>
      </c>
      <c r="I19" s="14" t="s">
        <v>38</v>
      </c>
      <c r="J19" s="14" t="s">
        <v>354</v>
      </c>
      <c r="K19" s="18" t="s">
        <v>49</v>
      </c>
      <c r="L19" s="18" t="s">
        <v>285</v>
      </c>
      <c r="M19" s="22" t="s">
        <v>62</v>
      </c>
      <c r="N19" s="22" t="s">
        <v>63</v>
      </c>
      <c r="O19" s="15">
        <v>484.8</v>
      </c>
      <c r="P19" s="19" t="s">
        <v>74</v>
      </c>
      <c r="Q19" s="16">
        <v>43931</v>
      </c>
      <c r="R19" s="117">
        <v>47.879999999999995</v>
      </c>
      <c r="S19" s="67">
        <v>53.58</v>
      </c>
      <c r="T19" s="67">
        <v>78</v>
      </c>
      <c r="U19" s="20" t="s">
        <v>391</v>
      </c>
      <c r="V19" s="24">
        <v>7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s="25" customFormat="1" ht="51" x14ac:dyDescent="0.2">
      <c r="A20" s="41"/>
      <c r="B20" s="41">
        <v>11</v>
      </c>
      <c r="C20" s="41" t="s">
        <v>7</v>
      </c>
      <c r="D20" s="103">
        <v>43206</v>
      </c>
      <c r="E20" s="19" t="s">
        <v>34</v>
      </c>
      <c r="F20" s="18" t="s">
        <v>363</v>
      </c>
      <c r="G20" s="18" t="s">
        <v>37</v>
      </c>
      <c r="H20" s="18" t="s">
        <v>276</v>
      </c>
      <c r="I20" s="18" t="s">
        <v>38</v>
      </c>
      <c r="J20" s="18" t="s">
        <v>379</v>
      </c>
      <c r="K20" s="18" t="s">
        <v>372</v>
      </c>
      <c r="L20" s="18" t="s">
        <v>372</v>
      </c>
      <c r="M20" s="42"/>
      <c r="N20" s="42"/>
      <c r="O20" s="65"/>
      <c r="P20" s="19" t="s">
        <v>74</v>
      </c>
      <c r="Q20" s="66">
        <v>43881</v>
      </c>
      <c r="R20" s="117">
        <v>82.020438356164377</v>
      </c>
      <c r="S20" s="67">
        <v>27.603383186148726</v>
      </c>
      <c r="T20" s="67">
        <v>60</v>
      </c>
      <c r="U20" s="20" t="s">
        <v>381</v>
      </c>
      <c r="V20" s="24">
        <v>3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1:118" s="25" customFormat="1" ht="51" x14ac:dyDescent="0.2">
      <c r="A21" s="53">
        <v>2606002</v>
      </c>
      <c r="B21" s="8">
        <v>13</v>
      </c>
      <c r="C21" s="8" t="s">
        <v>13</v>
      </c>
      <c r="D21" s="103">
        <v>43244</v>
      </c>
      <c r="E21" s="13" t="s">
        <v>28</v>
      </c>
      <c r="F21" s="18" t="s">
        <v>42</v>
      </c>
      <c r="G21" s="18" t="s">
        <v>37</v>
      </c>
      <c r="H21" s="18" t="s">
        <v>276</v>
      </c>
      <c r="I21" s="14" t="s">
        <v>38</v>
      </c>
      <c r="J21" s="18" t="s">
        <v>399</v>
      </c>
      <c r="K21" s="18" t="s">
        <v>358</v>
      </c>
      <c r="L21" s="18" t="s">
        <v>356</v>
      </c>
      <c r="M21" s="22" t="s">
        <v>66</v>
      </c>
      <c r="N21" s="22" t="s">
        <v>67</v>
      </c>
      <c r="O21" s="15">
        <v>794.2</v>
      </c>
      <c r="P21" s="19" t="s">
        <v>74</v>
      </c>
      <c r="Q21" s="16">
        <v>43791</v>
      </c>
      <c r="R21" s="117">
        <v>195.15394444444442</v>
      </c>
      <c r="S21" s="67">
        <v>23.02</v>
      </c>
      <c r="T21" s="67">
        <v>23.02</v>
      </c>
      <c r="U21" s="20" t="s">
        <v>394</v>
      </c>
      <c r="V21" s="24">
        <v>6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1:118" s="25" customFormat="1" ht="25.5" x14ac:dyDescent="0.2">
      <c r="A22" s="53">
        <v>2610905</v>
      </c>
      <c r="B22" s="2">
        <v>14</v>
      </c>
      <c r="C22" s="2" t="s">
        <v>12</v>
      </c>
      <c r="D22" s="104">
        <v>43242</v>
      </c>
      <c r="E22" s="3" t="s">
        <v>28</v>
      </c>
      <c r="F22" s="4" t="s">
        <v>43</v>
      </c>
      <c r="G22" s="4" t="s">
        <v>109</v>
      </c>
      <c r="H22" s="4" t="s">
        <v>276</v>
      </c>
      <c r="I22" s="9" t="s">
        <v>290</v>
      </c>
      <c r="J22" s="4" t="s">
        <v>12</v>
      </c>
      <c r="K22" s="4" t="s">
        <v>348</v>
      </c>
      <c r="L22" s="4" t="s">
        <v>359</v>
      </c>
      <c r="M22" s="21" t="s">
        <v>68</v>
      </c>
      <c r="N22" s="21" t="s">
        <v>69</v>
      </c>
      <c r="O22" s="5">
        <v>653</v>
      </c>
      <c r="P22" s="7" t="s">
        <v>75</v>
      </c>
      <c r="Q22" s="11"/>
      <c r="R22" s="119">
        <v>24.886915855948114</v>
      </c>
      <c r="S22" s="78">
        <v>61.51706418190382</v>
      </c>
      <c r="T22" s="79">
        <v>61.51706418190382</v>
      </c>
      <c r="U22" s="116" t="s">
        <v>349</v>
      </c>
      <c r="V22" s="23">
        <v>1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</row>
    <row r="23" spans="1:118" s="100" customFormat="1" ht="25.5" x14ac:dyDescent="0.2">
      <c r="A23" s="53">
        <v>2607208</v>
      </c>
      <c r="B23" s="2">
        <v>36</v>
      </c>
      <c r="C23" s="17" t="s">
        <v>254</v>
      </c>
      <c r="D23" s="118">
        <v>42417</v>
      </c>
      <c r="E23" s="7" t="s">
        <v>32</v>
      </c>
      <c r="F23" s="4" t="s">
        <v>280</v>
      </c>
      <c r="G23" s="4" t="s">
        <v>109</v>
      </c>
      <c r="H23" s="4" t="s">
        <v>276</v>
      </c>
      <c r="I23" s="9" t="s">
        <v>290</v>
      </c>
      <c r="J23" s="4" t="s">
        <v>254</v>
      </c>
      <c r="K23" s="4" t="s">
        <v>281</v>
      </c>
      <c r="L23" s="4"/>
      <c r="M23" s="87" t="s">
        <v>282</v>
      </c>
      <c r="N23" s="87" t="s">
        <v>283</v>
      </c>
      <c r="O23" s="5">
        <v>15.57</v>
      </c>
      <c r="P23" s="7" t="s">
        <v>75</v>
      </c>
      <c r="Q23" s="11"/>
      <c r="R23" s="5">
        <v>110</v>
      </c>
      <c r="S23" s="79">
        <v>54.545454545454547</v>
      </c>
      <c r="T23" s="79">
        <v>54.545454545454547</v>
      </c>
      <c r="U23" s="116" t="s">
        <v>351</v>
      </c>
      <c r="V23" s="23">
        <v>1</v>
      </c>
    </row>
    <row r="24" spans="1:118" s="54" customFormat="1" outlineLevel="1" x14ac:dyDescent="0.2">
      <c r="B24" s="80"/>
      <c r="C24" s="80" t="s">
        <v>112</v>
      </c>
      <c r="D24" s="81"/>
      <c r="E24" s="80"/>
      <c r="F24" s="36"/>
      <c r="G24" s="36"/>
      <c r="H24" s="36"/>
      <c r="I24" s="36"/>
      <c r="J24" s="36"/>
      <c r="K24" s="36"/>
      <c r="L24" s="36"/>
      <c r="M24" s="82"/>
      <c r="N24" s="82"/>
      <c r="O24" s="83"/>
      <c r="P24" s="80"/>
      <c r="Q24" s="80"/>
      <c r="R24" s="84">
        <f>SUBTOTAL(9,R5:R23)</f>
        <v>6192.7644629873494</v>
      </c>
      <c r="S24" s="84">
        <f>SUMIF(S5:S23,"&gt;0",S5:S23)/COUNTIF(S5:S23,"&gt;0")</f>
        <v>49.2872439397471</v>
      </c>
      <c r="T24" s="84"/>
      <c r="U24" s="85"/>
      <c r="V24" s="86">
        <f>SUBTOTAL(9,V5:V23)</f>
        <v>81</v>
      </c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</row>
    <row r="25" spans="1:118" s="54" customFormat="1" outlineLevel="1" x14ac:dyDescent="0.2">
      <c r="B25" s="80"/>
      <c r="C25" s="36" t="s">
        <v>309</v>
      </c>
      <c r="D25" s="81"/>
      <c r="E25" s="80"/>
      <c r="F25" s="36"/>
      <c r="G25" s="36"/>
      <c r="H25" s="36"/>
      <c r="I25" s="36"/>
      <c r="J25" s="36"/>
      <c r="K25" s="36"/>
      <c r="L25" s="36"/>
      <c r="M25" s="82"/>
      <c r="N25" s="82"/>
      <c r="O25" s="83"/>
      <c r="P25" s="80"/>
      <c r="Q25" s="80"/>
      <c r="R25" s="84">
        <v>10469</v>
      </c>
      <c r="S25" s="84"/>
      <c r="T25" s="84"/>
      <c r="U25" s="36"/>
      <c r="V25" s="36">
        <v>184</v>
      </c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</row>
    <row r="26" spans="1:118" outlineLevel="1" x14ac:dyDescent="0.2">
      <c r="J26" s="57"/>
      <c r="O26" s="59"/>
      <c r="R26" s="69"/>
      <c r="S26" s="61"/>
      <c r="T26" s="61"/>
      <c r="V26" s="60">
        <f>V24/V25</f>
        <v>0.44021739130434784</v>
      </c>
    </row>
    <row r="27" spans="1:118" ht="72" customHeight="1" x14ac:dyDescent="0.2">
      <c r="G27" s="55" t="s">
        <v>294</v>
      </c>
      <c r="H27" s="55"/>
      <c r="I27" s="72" t="s">
        <v>291</v>
      </c>
      <c r="J27" s="73" t="s">
        <v>292</v>
      </c>
      <c r="O27" s="59"/>
      <c r="R27" s="73"/>
      <c r="V27" s="73" t="s">
        <v>380</v>
      </c>
    </row>
    <row r="28" spans="1:118" x14ac:dyDescent="0.2">
      <c r="F28" s="70"/>
      <c r="G28" s="12" t="s">
        <v>37</v>
      </c>
      <c r="H28" s="12"/>
      <c r="I28" s="71">
        <f>COUNTIF(G5:G23,G28)</f>
        <v>17</v>
      </c>
      <c r="J28" s="71">
        <f>SUMIF(G$5:G$23,G28,V$5:V$23)</f>
        <v>79</v>
      </c>
      <c r="O28" s="59"/>
      <c r="P28" s="68"/>
      <c r="R28" s="76"/>
      <c r="S28" s="77"/>
      <c r="T28" s="77"/>
      <c r="U28" s="1" t="s">
        <v>373</v>
      </c>
      <c r="V28" s="76">
        <f>SUMIF(G$5:G$23,"Aterro Sanitário",V$5:V$23)</f>
        <v>79</v>
      </c>
    </row>
    <row r="29" spans="1:118" x14ac:dyDescent="0.2">
      <c r="F29" s="70"/>
      <c r="G29" s="12" t="s">
        <v>109</v>
      </c>
      <c r="H29" s="12"/>
      <c r="I29" s="71">
        <f>COUNTIF(G$5:G$23,G29)</f>
        <v>2</v>
      </c>
      <c r="J29" s="71">
        <f>SUMIF(G$5:G$23,G29,V$5:V$23)</f>
        <v>2</v>
      </c>
      <c r="O29" s="59"/>
      <c r="P29" s="68"/>
      <c r="R29" s="76"/>
      <c r="S29" s="77"/>
      <c r="T29" s="77"/>
      <c r="U29" s="1" t="s">
        <v>374</v>
      </c>
      <c r="V29" s="76">
        <f>SUMIF(G$5:G$23,"Aterro Controlado",V$5:V$23)</f>
        <v>2</v>
      </c>
    </row>
    <row r="30" spans="1:118" x14ac:dyDescent="0.2">
      <c r="G30" s="55" t="s">
        <v>293</v>
      </c>
      <c r="H30" s="55"/>
      <c r="I30" s="72">
        <f>SUM(I28:I29)</f>
        <v>19</v>
      </c>
      <c r="J30" s="72">
        <f>SUM(J28:J29)</f>
        <v>81</v>
      </c>
      <c r="P30" s="68"/>
      <c r="R30" s="76"/>
      <c r="S30" s="77"/>
      <c r="T30" s="77"/>
      <c r="U30" s="1" t="s">
        <v>375</v>
      </c>
      <c r="V30" s="76">
        <f>V25-V29-V28</f>
        <v>103</v>
      </c>
    </row>
    <row r="31" spans="1:118" ht="13.5" thickBot="1" x14ac:dyDescent="0.25">
      <c r="G31" s="12"/>
      <c r="H31" s="64"/>
      <c r="I31" s="74"/>
      <c r="J31" s="75"/>
      <c r="R31" s="105"/>
    </row>
    <row r="32" spans="1:118" x14ac:dyDescent="0.2">
      <c r="Q32" s="106"/>
      <c r="R32" s="107"/>
      <c r="S32" s="108"/>
      <c r="T32" s="112"/>
    </row>
    <row r="33" spans="17:20" ht="13.5" thickBot="1" x14ac:dyDescent="0.25">
      <c r="Q33" s="109"/>
      <c r="R33" s="110"/>
      <c r="S33" s="111"/>
      <c r="T33" s="113"/>
    </row>
    <row r="34" spans="17:20" ht="75.75" customHeight="1" x14ac:dyDescent="0.2"/>
  </sheetData>
  <autoFilter ref="A4:V26"/>
  <sortState ref="A17:DB22">
    <sortCondition descending="1" ref="G17:G22"/>
  </sortState>
  <conditionalFormatting sqref="E21:F21 Q21:V21 H21:O21 R5:T21 U18:V19 E5:V17 E22:V23">
    <cfRule type="expression" dxfId="86" priority="16">
      <formula>$D5=""</formula>
    </cfRule>
  </conditionalFormatting>
  <conditionalFormatting sqref="E20:H20 J20:V20">
    <cfRule type="expression" dxfId="85" priority="9">
      <formula>$D20=""</formula>
    </cfRule>
  </conditionalFormatting>
  <conditionalFormatting sqref="I20">
    <cfRule type="expression" dxfId="84" priority="4">
      <formula>$D20=""</formula>
    </cfRule>
  </conditionalFormatting>
  <conditionalFormatting sqref="P21">
    <cfRule type="expression" dxfId="83" priority="3">
      <formula>$D21=""</formula>
    </cfRule>
  </conditionalFormatting>
  <conditionalFormatting sqref="G21">
    <cfRule type="expression" dxfId="82" priority="2">
      <formula>$D21=""</formula>
    </cfRule>
  </conditionalFormatting>
  <conditionalFormatting sqref="E18:T19">
    <cfRule type="expression" dxfId="81" priority="1">
      <formula>$D18=""</formula>
    </cfRule>
  </conditionalFormatting>
  <pageMargins left="0.51181102362204722" right="0.51181102362204722" top="1.1811023622047245" bottom="0.59055118110236227" header="0.11811023622047245" footer="0.31496062992125984"/>
  <pageSetup paperSize="9" scale="65" orientation="landscape" r:id="rId1"/>
  <headerFooter>
    <oddHeader>&amp;C&amp;G
TRIBUNAL DE CONTAS DO ESTADO
DE PERNAMBUCO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9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outlineLevelRow="6" x14ac:dyDescent="0.2"/>
  <cols>
    <col min="1" max="1" width="9.140625" style="6"/>
    <col min="2" max="2" width="10" style="56" customWidth="1"/>
    <col min="3" max="3" width="24" style="6" bestFit="1" customWidth="1"/>
    <col min="4" max="4" width="10.5703125" style="56" customWidth="1"/>
    <col min="5" max="5" width="13.28515625" style="56" customWidth="1"/>
    <col min="6" max="6" width="13.85546875" style="56" customWidth="1"/>
    <col min="7" max="7" width="36.42578125" style="56" customWidth="1"/>
    <col min="8" max="8" width="26.42578125" style="56" customWidth="1"/>
    <col min="9" max="16384" width="9.140625" style="6"/>
  </cols>
  <sheetData>
    <row r="6" spans="1:8" ht="38.25" x14ac:dyDescent="0.2">
      <c r="A6" s="97"/>
      <c r="B6" s="120" t="s">
        <v>336</v>
      </c>
      <c r="C6" s="36" t="s">
        <v>270</v>
      </c>
      <c r="D6" s="120" t="s">
        <v>337</v>
      </c>
      <c r="E6" s="120" t="s">
        <v>353</v>
      </c>
      <c r="F6" s="120" t="s">
        <v>332</v>
      </c>
      <c r="G6" s="120" t="s">
        <v>333</v>
      </c>
      <c r="H6" s="120" t="s">
        <v>352</v>
      </c>
    </row>
    <row r="7" spans="1:8" s="97" customFormat="1" x14ac:dyDescent="0.2">
      <c r="A7" s="1"/>
      <c r="B7" s="71">
        <v>2600054</v>
      </c>
      <c r="C7" s="64" t="s">
        <v>260</v>
      </c>
      <c r="D7" s="71">
        <v>2</v>
      </c>
      <c r="E7" s="71">
        <v>2</v>
      </c>
      <c r="F7" s="71"/>
      <c r="G7" s="26" t="s">
        <v>367</v>
      </c>
      <c r="H7" s="71" t="s">
        <v>37</v>
      </c>
    </row>
    <row r="8" spans="1:8" x14ac:dyDescent="0.2">
      <c r="A8" s="1"/>
      <c r="B8" s="71">
        <v>2601052</v>
      </c>
      <c r="C8" s="64" t="s">
        <v>261</v>
      </c>
      <c r="D8" s="71">
        <v>2</v>
      </c>
      <c r="E8" s="71">
        <v>2</v>
      </c>
      <c r="F8" s="71"/>
      <c r="G8" s="26" t="s">
        <v>367</v>
      </c>
      <c r="H8" s="71" t="s">
        <v>37</v>
      </c>
    </row>
    <row r="9" spans="1:8" x14ac:dyDescent="0.2">
      <c r="A9" s="1"/>
      <c r="B9" s="71">
        <v>2604601</v>
      </c>
      <c r="C9" s="64" t="s">
        <v>262</v>
      </c>
      <c r="D9" s="71">
        <v>1</v>
      </c>
      <c r="E9" s="71">
        <v>2</v>
      </c>
      <c r="F9" s="71"/>
      <c r="G9" s="26" t="s">
        <v>367</v>
      </c>
      <c r="H9" s="71" t="s">
        <v>37</v>
      </c>
    </row>
    <row r="10" spans="1:8" x14ac:dyDescent="0.2">
      <c r="A10" s="1"/>
      <c r="B10" s="71">
        <v>2606200</v>
      </c>
      <c r="C10" s="64" t="s">
        <v>5</v>
      </c>
      <c r="D10" s="71">
        <v>1</v>
      </c>
      <c r="E10" s="71">
        <v>2</v>
      </c>
      <c r="F10" s="71"/>
      <c r="G10" s="26" t="s">
        <v>367</v>
      </c>
      <c r="H10" s="71" t="s">
        <v>37</v>
      </c>
    </row>
    <row r="11" spans="1:8" x14ac:dyDescent="0.2">
      <c r="A11" s="1"/>
      <c r="B11" s="71">
        <v>2606804</v>
      </c>
      <c r="C11" s="64" t="s">
        <v>265</v>
      </c>
      <c r="D11" s="71">
        <v>2</v>
      </c>
      <c r="E11" s="71">
        <v>2</v>
      </c>
      <c r="F11" s="26" t="s">
        <v>333</v>
      </c>
      <c r="G11" s="26" t="s">
        <v>367</v>
      </c>
      <c r="H11" s="71" t="s">
        <v>37</v>
      </c>
    </row>
    <row r="12" spans="1:8" x14ac:dyDescent="0.2">
      <c r="A12" s="1"/>
      <c r="B12" s="71">
        <v>2607604</v>
      </c>
      <c r="C12" s="12" t="s">
        <v>269</v>
      </c>
      <c r="D12" s="71">
        <v>2</v>
      </c>
      <c r="E12" s="71">
        <v>2</v>
      </c>
      <c r="F12" s="71"/>
      <c r="G12" s="26" t="s">
        <v>367</v>
      </c>
      <c r="H12" s="71" t="s">
        <v>37</v>
      </c>
    </row>
    <row r="13" spans="1:8" x14ac:dyDescent="0.2">
      <c r="A13" s="1"/>
      <c r="B13" s="71">
        <v>2607752</v>
      </c>
      <c r="C13" s="64" t="s">
        <v>268</v>
      </c>
      <c r="D13" s="71">
        <v>2</v>
      </c>
      <c r="E13" s="71">
        <v>2</v>
      </c>
      <c r="F13" s="71"/>
      <c r="G13" s="26" t="s">
        <v>367</v>
      </c>
      <c r="H13" s="71" t="s">
        <v>37</v>
      </c>
    </row>
    <row r="14" spans="1:8" x14ac:dyDescent="0.2">
      <c r="A14" s="1"/>
      <c r="B14" s="71">
        <v>2609600</v>
      </c>
      <c r="C14" s="64" t="s">
        <v>113</v>
      </c>
      <c r="D14" s="71">
        <v>2</v>
      </c>
      <c r="E14" s="71">
        <v>2</v>
      </c>
      <c r="F14" s="71"/>
      <c r="G14" s="26" t="s">
        <v>367</v>
      </c>
      <c r="H14" s="71" t="s">
        <v>37</v>
      </c>
    </row>
    <row r="15" spans="1:8" x14ac:dyDescent="0.2">
      <c r="A15" s="1"/>
      <c r="B15" s="71">
        <v>2610707</v>
      </c>
      <c r="C15" s="64" t="s">
        <v>6</v>
      </c>
      <c r="D15" s="71">
        <v>2</v>
      </c>
      <c r="E15" s="71">
        <v>2</v>
      </c>
      <c r="F15" s="71"/>
      <c r="G15" s="26" t="s">
        <v>367</v>
      </c>
      <c r="H15" s="71" t="s">
        <v>37</v>
      </c>
    </row>
    <row r="16" spans="1:8" x14ac:dyDescent="0.2">
      <c r="A16" s="1"/>
      <c r="B16" s="71">
        <v>2602902</v>
      </c>
      <c r="C16" s="64" t="s">
        <v>4</v>
      </c>
      <c r="D16" s="71">
        <v>4</v>
      </c>
      <c r="E16" s="71">
        <v>4</v>
      </c>
      <c r="F16" s="71"/>
      <c r="G16" s="71" t="s">
        <v>376</v>
      </c>
      <c r="H16" s="71" t="s">
        <v>37</v>
      </c>
    </row>
    <row r="17" spans="1:8" x14ac:dyDescent="0.2">
      <c r="A17" s="1"/>
      <c r="B17" s="71">
        <v>2607901</v>
      </c>
      <c r="C17" s="64" t="s">
        <v>263</v>
      </c>
      <c r="D17" s="71">
        <v>4</v>
      </c>
      <c r="E17" s="71">
        <v>4</v>
      </c>
      <c r="F17" s="26" t="s">
        <v>333</v>
      </c>
      <c r="G17" s="71" t="s">
        <v>376</v>
      </c>
      <c r="H17" s="71" t="s">
        <v>37</v>
      </c>
    </row>
    <row r="18" spans="1:8" x14ac:dyDescent="0.2">
      <c r="A18" s="1"/>
      <c r="B18" s="71">
        <v>2609402</v>
      </c>
      <c r="C18" s="64" t="s">
        <v>258</v>
      </c>
      <c r="D18" s="71">
        <v>3</v>
      </c>
      <c r="E18" s="71">
        <v>4</v>
      </c>
      <c r="F18" s="71"/>
      <c r="G18" s="71" t="s">
        <v>376</v>
      </c>
      <c r="H18" s="71" t="s">
        <v>37</v>
      </c>
    </row>
    <row r="19" spans="1:8" x14ac:dyDescent="0.2">
      <c r="A19" s="1"/>
      <c r="B19" s="71">
        <v>2611606</v>
      </c>
      <c r="C19" s="64" t="s">
        <v>267</v>
      </c>
      <c r="D19" s="26" t="s">
        <v>335</v>
      </c>
      <c r="E19" s="71">
        <v>4</v>
      </c>
      <c r="F19" s="71"/>
      <c r="G19" s="71" t="s">
        <v>376</v>
      </c>
      <c r="H19" s="71" t="s">
        <v>37</v>
      </c>
    </row>
    <row r="20" spans="1:8" x14ac:dyDescent="0.2">
      <c r="A20" s="1"/>
      <c r="B20" s="71">
        <v>2613701</v>
      </c>
      <c r="C20" s="64" t="s">
        <v>259</v>
      </c>
      <c r="D20" s="71">
        <v>3</v>
      </c>
      <c r="E20" s="71">
        <v>4</v>
      </c>
      <c r="F20" s="71"/>
      <c r="G20" s="71" t="s">
        <v>376</v>
      </c>
      <c r="H20" s="71" t="s">
        <v>37</v>
      </c>
    </row>
    <row r="21" spans="1:8" x14ac:dyDescent="0.2">
      <c r="A21" s="1"/>
      <c r="B21" s="71">
        <v>2616407</v>
      </c>
      <c r="C21" s="64" t="s">
        <v>243</v>
      </c>
      <c r="D21" s="71">
        <v>9</v>
      </c>
      <c r="E21" s="71">
        <v>4</v>
      </c>
      <c r="F21" s="71"/>
      <c r="G21" s="71" t="s">
        <v>376</v>
      </c>
      <c r="H21" s="71" t="s">
        <v>37</v>
      </c>
    </row>
    <row r="22" spans="1:8" x14ac:dyDescent="0.2">
      <c r="A22" s="1"/>
      <c r="B22" s="71">
        <v>2601409</v>
      </c>
      <c r="C22" s="64" t="s">
        <v>241</v>
      </c>
      <c r="D22" s="71">
        <v>6</v>
      </c>
      <c r="E22" s="71">
        <v>5</v>
      </c>
      <c r="F22" s="71"/>
      <c r="G22" s="26" t="s">
        <v>377</v>
      </c>
      <c r="H22" s="71" t="s">
        <v>37</v>
      </c>
    </row>
    <row r="23" spans="1:8" x14ac:dyDescent="0.2">
      <c r="A23" s="1"/>
      <c r="B23" s="71">
        <v>2611903</v>
      </c>
      <c r="C23" s="64" t="s">
        <v>21</v>
      </c>
      <c r="D23" s="71">
        <v>5</v>
      </c>
      <c r="E23" s="71">
        <v>5</v>
      </c>
      <c r="F23" s="26" t="s">
        <v>333</v>
      </c>
      <c r="G23" s="26" t="s">
        <v>377</v>
      </c>
      <c r="H23" s="71" t="s">
        <v>37</v>
      </c>
    </row>
    <row r="24" spans="1:8" x14ac:dyDescent="0.2">
      <c r="A24" s="1"/>
      <c r="B24" s="71">
        <v>2613404</v>
      </c>
      <c r="C24" s="64" t="s">
        <v>3</v>
      </c>
      <c r="D24" s="71">
        <v>6</v>
      </c>
      <c r="E24" s="71">
        <v>5</v>
      </c>
      <c r="F24" s="71"/>
      <c r="G24" s="26" t="s">
        <v>377</v>
      </c>
      <c r="H24" s="71" t="s">
        <v>37</v>
      </c>
    </row>
    <row r="25" spans="1:8" x14ac:dyDescent="0.2">
      <c r="A25" s="1"/>
      <c r="B25" s="71">
        <v>2614204</v>
      </c>
      <c r="C25" s="64" t="s">
        <v>114</v>
      </c>
      <c r="D25" s="71">
        <v>5</v>
      </c>
      <c r="E25" s="71">
        <v>5</v>
      </c>
      <c r="F25" s="71"/>
      <c r="G25" s="26" t="s">
        <v>377</v>
      </c>
      <c r="H25" s="71" t="s">
        <v>37</v>
      </c>
    </row>
    <row r="26" spans="1:8" x14ac:dyDescent="0.2">
      <c r="A26" s="1"/>
      <c r="B26" s="71">
        <v>2614857</v>
      </c>
      <c r="C26" s="64" t="s">
        <v>248</v>
      </c>
      <c r="D26" s="71">
        <v>5</v>
      </c>
      <c r="E26" s="71">
        <v>5</v>
      </c>
      <c r="F26" s="71"/>
      <c r="G26" s="26" t="s">
        <v>377</v>
      </c>
      <c r="H26" s="71" t="s">
        <v>37</v>
      </c>
    </row>
    <row r="27" spans="1:8" x14ac:dyDescent="0.2">
      <c r="A27" s="1"/>
      <c r="B27" s="71">
        <v>2600906</v>
      </c>
      <c r="C27" s="64" t="s">
        <v>229</v>
      </c>
      <c r="D27" s="71">
        <v>10</v>
      </c>
      <c r="E27" s="71">
        <v>10</v>
      </c>
      <c r="F27" s="71"/>
      <c r="G27" s="71" t="s">
        <v>46</v>
      </c>
      <c r="H27" s="71" t="s">
        <v>37</v>
      </c>
    </row>
    <row r="28" spans="1:8" x14ac:dyDescent="0.2">
      <c r="A28" s="1"/>
      <c r="B28" s="71">
        <v>2601300</v>
      </c>
      <c r="C28" s="64" t="s">
        <v>220</v>
      </c>
      <c r="D28" s="71">
        <v>16</v>
      </c>
      <c r="E28" s="71">
        <v>10</v>
      </c>
      <c r="F28" s="71"/>
      <c r="G28" s="71" t="s">
        <v>46</v>
      </c>
      <c r="H28" s="71" t="s">
        <v>37</v>
      </c>
    </row>
    <row r="29" spans="1:8" x14ac:dyDescent="0.2">
      <c r="A29" s="1"/>
      <c r="B29" s="71">
        <v>2604502</v>
      </c>
      <c r="C29" s="64" t="s">
        <v>233</v>
      </c>
      <c r="D29" s="71">
        <v>14</v>
      </c>
      <c r="E29" s="71">
        <v>10</v>
      </c>
      <c r="F29" s="71"/>
      <c r="G29" s="71" t="s">
        <v>46</v>
      </c>
      <c r="H29" s="71" t="s">
        <v>37</v>
      </c>
    </row>
    <row r="30" spans="1:8" x14ac:dyDescent="0.2">
      <c r="A30" s="1"/>
      <c r="B30" s="71">
        <v>2604809</v>
      </c>
      <c r="C30" s="64" t="s">
        <v>228</v>
      </c>
      <c r="D30" s="71">
        <v>10</v>
      </c>
      <c r="E30" s="71">
        <v>10</v>
      </c>
      <c r="F30" s="71"/>
      <c r="G30" s="71" t="s">
        <v>46</v>
      </c>
      <c r="H30" s="71" t="s">
        <v>37</v>
      </c>
    </row>
    <row r="31" spans="1:8" x14ac:dyDescent="0.2">
      <c r="A31" s="1"/>
      <c r="B31" s="71">
        <v>2605202</v>
      </c>
      <c r="C31" s="64" t="s">
        <v>22</v>
      </c>
      <c r="D31" s="71">
        <v>10</v>
      </c>
      <c r="E31" s="71">
        <v>10</v>
      </c>
      <c r="F31" s="26" t="s">
        <v>333</v>
      </c>
      <c r="G31" s="71" t="s">
        <v>46</v>
      </c>
      <c r="H31" s="71" t="s">
        <v>37</v>
      </c>
    </row>
    <row r="32" spans="1:8" x14ac:dyDescent="0.2">
      <c r="A32" s="1"/>
      <c r="B32" s="71">
        <v>2605905</v>
      </c>
      <c r="C32" s="64" t="s">
        <v>235</v>
      </c>
      <c r="D32" s="71">
        <v>5</v>
      </c>
      <c r="E32" s="71">
        <v>10</v>
      </c>
      <c r="F32" s="71"/>
      <c r="G32" s="71" t="s">
        <v>46</v>
      </c>
      <c r="H32" s="26" t="s">
        <v>37</v>
      </c>
    </row>
    <row r="33" spans="1:8" x14ac:dyDescent="0.2">
      <c r="A33" s="1"/>
      <c r="B33" s="71">
        <v>2608206</v>
      </c>
      <c r="C33" s="64" t="s">
        <v>227</v>
      </c>
      <c r="D33" s="71">
        <v>11</v>
      </c>
      <c r="E33" s="71">
        <v>10</v>
      </c>
      <c r="F33" s="71"/>
      <c r="G33" s="71" t="s">
        <v>46</v>
      </c>
      <c r="H33" s="26" t="s">
        <v>37</v>
      </c>
    </row>
    <row r="34" spans="1:8" x14ac:dyDescent="0.2">
      <c r="A34" s="1"/>
      <c r="B34" s="71">
        <v>2611309</v>
      </c>
      <c r="C34" s="64" t="s">
        <v>237</v>
      </c>
      <c r="D34" s="71">
        <v>9</v>
      </c>
      <c r="E34" s="71">
        <v>10</v>
      </c>
      <c r="F34" s="71"/>
      <c r="G34" s="71" t="s">
        <v>46</v>
      </c>
      <c r="H34" s="71" t="s">
        <v>37</v>
      </c>
    </row>
    <row r="35" spans="1:8" x14ac:dyDescent="0.2">
      <c r="A35" s="1"/>
      <c r="B35" s="71">
        <v>2611408</v>
      </c>
      <c r="C35" s="64" t="s">
        <v>238</v>
      </c>
      <c r="D35" s="71">
        <v>10</v>
      </c>
      <c r="E35" s="71">
        <v>10</v>
      </c>
      <c r="F35" s="71"/>
      <c r="G35" s="71" t="s">
        <v>46</v>
      </c>
      <c r="H35" s="71" t="s">
        <v>37</v>
      </c>
    </row>
    <row r="36" spans="1:8" x14ac:dyDescent="0.2">
      <c r="A36" s="1"/>
      <c r="B36" s="71">
        <v>2611804</v>
      </c>
      <c r="C36" s="64" t="s">
        <v>231</v>
      </c>
      <c r="D36" s="71">
        <v>10</v>
      </c>
      <c r="E36" s="71">
        <v>10</v>
      </c>
      <c r="F36" s="71"/>
      <c r="G36" s="71" t="s">
        <v>46</v>
      </c>
      <c r="H36" s="71" t="s">
        <v>37</v>
      </c>
    </row>
    <row r="37" spans="1:8" x14ac:dyDescent="0.2">
      <c r="A37" s="1"/>
      <c r="B37" s="71">
        <v>2606408</v>
      </c>
      <c r="C37" s="64" t="s">
        <v>20</v>
      </c>
      <c r="D37" s="71">
        <v>14</v>
      </c>
      <c r="E37" s="71">
        <v>14</v>
      </c>
      <c r="F37" s="26" t="s">
        <v>333</v>
      </c>
      <c r="G37" s="26" t="s">
        <v>304</v>
      </c>
      <c r="H37" s="26" t="s">
        <v>37</v>
      </c>
    </row>
    <row r="38" spans="1:8" x14ac:dyDescent="0.2">
      <c r="A38" s="1"/>
      <c r="B38" s="71">
        <v>2603504</v>
      </c>
      <c r="C38" s="64" t="s">
        <v>216</v>
      </c>
      <c r="D38" s="71">
        <v>16</v>
      </c>
      <c r="E38" s="71">
        <v>15</v>
      </c>
      <c r="F38" s="71"/>
      <c r="G38" s="71" t="s">
        <v>338</v>
      </c>
      <c r="H38" s="26" t="s">
        <v>37</v>
      </c>
    </row>
    <row r="39" spans="1:8" x14ac:dyDescent="0.2">
      <c r="A39" s="1"/>
      <c r="B39" s="71">
        <v>2604106</v>
      </c>
      <c r="C39" s="64" t="s">
        <v>18</v>
      </c>
      <c r="D39" s="71">
        <v>15</v>
      </c>
      <c r="E39" s="71">
        <v>15</v>
      </c>
      <c r="F39" s="26" t="s">
        <v>333</v>
      </c>
      <c r="G39" s="26" t="s">
        <v>370</v>
      </c>
      <c r="H39" s="71" t="s">
        <v>37</v>
      </c>
    </row>
    <row r="40" spans="1:8" x14ac:dyDescent="0.2">
      <c r="A40" s="1"/>
      <c r="B40" s="71">
        <v>2608107</v>
      </c>
      <c r="C40" s="64" t="s">
        <v>222</v>
      </c>
      <c r="D40" s="71">
        <v>12</v>
      </c>
      <c r="E40" s="71">
        <v>15</v>
      </c>
      <c r="F40" s="71"/>
      <c r="G40" s="71" t="s">
        <v>338</v>
      </c>
      <c r="H40" s="26" t="s">
        <v>37</v>
      </c>
    </row>
    <row r="41" spans="1:8" x14ac:dyDescent="0.2">
      <c r="A41" s="1"/>
      <c r="B41" s="71">
        <v>2611705</v>
      </c>
      <c r="C41" s="64" t="s">
        <v>203</v>
      </c>
      <c r="D41" s="71">
        <v>14</v>
      </c>
      <c r="E41" s="71">
        <v>15</v>
      </c>
      <c r="F41" s="71"/>
      <c r="G41" s="71" t="s">
        <v>338</v>
      </c>
      <c r="H41" s="26" t="s">
        <v>37</v>
      </c>
    </row>
    <row r="42" spans="1:8" x14ac:dyDescent="0.2">
      <c r="A42" s="1"/>
      <c r="B42" s="71">
        <v>2615003</v>
      </c>
      <c r="C42" s="64" t="s">
        <v>193</v>
      </c>
      <c r="D42" s="71">
        <v>19</v>
      </c>
      <c r="E42" s="71">
        <v>15</v>
      </c>
      <c r="F42" s="71"/>
      <c r="G42" s="71" t="s">
        <v>338</v>
      </c>
      <c r="H42" s="26" t="s">
        <v>37</v>
      </c>
    </row>
    <row r="43" spans="1:8" x14ac:dyDescent="0.2">
      <c r="A43" s="1"/>
      <c r="B43" s="71">
        <v>2615409</v>
      </c>
      <c r="C43" s="64" t="s">
        <v>197</v>
      </c>
      <c r="D43" s="71">
        <v>19</v>
      </c>
      <c r="E43" s="71">
        <v>15</v>
      </c>
      <c r="F43" s="71"/>
      <c r="G43" s="71" t="s">
        <v>338</v>
      </c>
      <c r="H43" s="26" t="s">
        <v>37</v>
      </c>
    </row>
    <row r="44" spans="1:8" x14ac:dyDescent="0.2">
      <c r="A44" s="1"/>
      <c r="B44" s="71">
        <v>2612000</v>
      </c>
      <c r="C44" s="64" t="s">
        <v>19</v>
      </c>
      <c r="D44" s="71">
        <v>16</v>
      </c>
      <c r="E44" s="71">
        <v>16</v>
      </c>
      <c r="F44" s="26" t="s">
        <v>333</v>
      </c>
      <c r="G44" s="26" t="s">
        <v>378</v>
      </c>
      <c r="H44" s="71" t="s">
        <v>37</v>
      </c>
    </row>
    <row r="45" spans="1:8" x14ac:dyDescent="0.2">
      <c r="A45" s="1"/>
      <c r="B45" s="71">
        <v>2600302</v>
      </c>
      <c r="C45" s="64" t="s">
        <v>199</v>
      </c>
      <c r="D45" s="71">
        <v>17</v>
      </c>
      <c r="E45" s="71">
        <v>17</v>
      </c>
      <c r="F45" s="71"/>
      <c r="G45" s="71" t="s">
        <v>286</v>
      </c>
      <c r="H45" s="26" t="s">
        <v>37</v>
      </c>
    </row>
    <row r="46" spans="1:8" x14ac:dyDescent="0.2">
      <c r="A46" s="1"/>
      <c r="B46" s="71">
        <v>2600807</v>
      </c>
      <c r="C46" s="64" t="s">
        <v>17</v>
      </c>
      <c r="D46" s="71">
        <v>17</v>
      </c>
      <c r="E46" s="71">
        <v>17</v>
      </c>
      <c r="F46" s="26" t="s">
        <v>333</v>
      </c>
      <c r="G46" s="71" t="s">
        <v>286</v>
      </c>
      <c r="H46" s="26" t="s">
        <v>37</v>
      </c>
    </row>
    <row r="47" spans="1:8" x14ac:dyDescent="0.2">
      <c r="A47" s="1"/>
      <c r="B47" s="71">
        <v>2601508</v>
      </c>
      <c r="C47" s="64" t="s">
        <v>210</v>
      </c>
      <c r="D47" s="71">
        <v>17</v>
      </c>
      <c r="E47" s="71">
        <v>17</v>
      </c>
      <c r="F47" s="71"/>
      <c r="G47" s="71" t="s">
        <v>286</v>
      </c>
      <c r="H47" s="26" t="s">
        <v>37</v>
      </c>
    </row>
    <row r="48" spans="1:8" x14ac:dyDescent="0.2">
      <c r="A48" s="1"/>
      <c r="B48" s="71">
        <v>2602308</v>
      </c>
      <c r="C48" s="64" t="s">
        <v>212</v>
      </c>
      <c r="D48" s="71">
        <v>16</v>
      </c>
      <c r="E48" s="71">
        <v>17</v>
      </c>
      <c r="F48" s="71"/>
      <c r="G48" s="71" t="s">
        <v>286</v>
      </c>
      <c r="H48" s="26" t="s">
        <v>37</v>
      </c>
    </row>
    <row r="49" spans="1:8" x14ac:dyDescent="0.2">
      <c r="A49" s="1"/>
      <c r="B49" s="71">
        <v>2608701</v>
      </c>
      <c r="C49" s="64" t="s">
        <v>201</v>
      </c>
      <c r="D49" s="71">
        <v>17</v>
      </c>
      <c r="E49" s="71">
        <v>17</v>
      </c>
      <c r="F49" s="71"/>
      <c r="G49" s="71" t="s">
        <v>286</v>
      </c>
      <c r="H49" s="26" t="s">
        <v>37</v>
      </c>
    </row>
    <row r="50" spans="1:8" x14ac:dyDescent="0.2">
      <c r="A50" s="1"/>
      <c r="B50" s="71">
        <v>2600609</v>
      </c>
      <c r="C50" s="64" t="s">
        <v>173</v>
      </c>
      <c r="D50" s="71">
        <v>22</v>
      </c>
      <c r="E50" s="71">
        <v>21</v>
      </c>
      <c r="F50" s="71"/>
      <c r="G50" s="71" t="s">
        <v>110</v>
      </c>
      <c r="H50" s="71" t="s">
        <v>37</v>
      </c>
    </row>
    <row r="51" spans="1:8" x14ac:dyDescent="0.2">
      <c r="A51" s="1"/>
      <c r="B51" s="71">
        <v>2601706</v>
      </c>
      <c r="C51" s="64" t="s">
        <v>14</v>
      </c>
      <c r="D51" s="71">
        <v>21</v>
      </c>
      <c r="E51" s="71">
        <v>21</v>
      </c>
      <c r="F51" s="26" t="s">
        <v>333</v>
      </c>
      <c r="G51" s="71" t="s">
        <v>110</v>
      </c>
      <c r="H51" s="71" t="s">
        <v>37</v>
      </c>
    </row>
    <row r="52" spans="1:8" x14ac:dyDescent="0.2">
      <c r="A52" s="1"/>
      <c r="B52" s="71">
        <v>2612406</v>
      </c>
      <c r="C52" s="64" t="s">
        <v>178</v>
      </c>
      <c r="D52" s="71">
        <v>22</v>
      </c>
      <c r="E52" s="71">
        <v>21</v>
      </c>
      <c r="F52" s="71"/>
      <c r="G52" s="71" t="s">
        <v>110</v>
      </c>
      <c r="H52" s="71" t="s">
        <v>37</v>
      </c>
    </row>
    <row r="53" spans="1:8" x14ac:dyDescent="0.2">
      <c r="A53" s="1"/>
      <c r="B53" s="71">
        <v>2603108</v>
      </c>
      <c r="C53" s="64" t="s">
        <v>189</v>
      </c>
      <c r="D53" s="71">
        <v>23</v>
      </c>
      <c r="E53" s="71">
        <v>23</v>
      </c>
      <c r="F53" s="71"/>
      <c r="G53" s="71" t="s">
        <v>44</v>
      </c>
      <c r="H53" s="71" t="s">
        <v>37</v>
      </c>
    </row>
    <row r="54" spans="1:8" x14ac:dyDescent="0.2">
      <c r="A54" s="1"/>
      <c r="B54" s="71">
        <v>2603306</v>
      </c>
      <c r="C54" s="64" t="s">
        <v>187</v>
      </c>
      <c r="D54" s="71">
        <v>23</v>
      </c>
      <c r="E54" s="71">
        <v>23</v>
      </c>
      <c r="F54" s="71"/>
      <c r="G54" s="71" t="s">
        <v>44</v>
      </c>
      <c r="H54" s="71" t="s">
        <v>37</v>
      </c>
    </row>
    <row r="55" spans="1:8" x14ac:dyDescent="0.2">
      <c r="A55" s="1"/>
      <c r="B55" s="71">
        <v>2603702</v>
      </c>
      <c r="C55" s="64" t="s">
        <v>191</v>
      </c>
      <c r="D55" s="71">
        <v>23</v>
      </c>
      <c r="E55" s="71">
        <v>23</v>
      </c>
      <c r="F55" s="71"/>
      <c r="G55" s="71" t="s">
        <v>44</v>
      </c>
      <c r="H55" s="71" t="s">
        <v>37</v>
      </c>
    </row>
    <row r="56" spans="1:8" x14ac:dyDescent="0.2">
      <c r="A56" s="1"/>
      <c r="B56" s="71">
        <v>2606705</v>
      </c>
      <c r="C56" s="64" t="s">
        <v>192</v>
      </c>
      <c r="D56" s="71">
        <v>23</v>
      </c>
      <c r="E56" s="71">
        <v>23</v>
      </c>
      <c r="F56" s="71"/>
      <c r="G56" s="71" t="s">
        <v>44</v>
      </c>
      <c r="H56" s="71" t="s">
        <v>37</v>
      </c>
    </row>
    <row r="57" spans="1:8" x14ac:dyDescent="0.2">
      <c r="A57" s="1"/>
      <c r="B57" s="71">
        <v>2608255</v>
      </c>
      <c r="C57" s="64" t="s">
        <v>181</v>
      </c>
      <c r="D57" s="71">
        <v>23</v>
      </c>
      <c r="E57" s="71">
        <v>23</v>
      </c>
      <c r="F57" s="71"/>
      <c r="G57" s="71" t="s">
        <v>44</v>
      </c>
      <c r="H57" s="71" t="s">
        <v>37</v>
      </c>
    </row>
    <row r="58" spans="1:8" x14ac:dyDescent="0.2">
      <c r="A58" s="1"/>
      <c r="B58" s="71">
        <v>2608305</v>
      </c>
      <c r="C58" s="64" t="s">
        <v>184</v>
      </c>
      <c r="D58" s="71">
        <v>23</v>
      </c>
      <c r="E58" s="71">
        <v>23</v>
      </c>
      <c r="F58" s="71"/>
      <c r="G58" s="71" t="s">
        <v>44</v>
      </c>
      <c r="H58" s="71" t="s">
        <v>37</v>
      </c>
    </row>
    <row r="59" spans="1:8" x14ac:dyDescent="0.2">
      <c r="A59" s="1"/>
      <c r="B59" s="71">
        <v>2608404</v>
      </c>
      <c r="C59" s="64" t="s">
        <v>194</v>
      </c>
      <c r="D59" s="71">
        <v>23</v>
      </c>
      <c r="E59" s="71">
        <v>23</v>
      </c>
      <c r="F59" s="71"/>
      <c r="G59" s="71" t="s">
        <v>44</v>
      </c>
      <c r="H59" s="71" t="s">
        <v>37</v>
      </c>
    </row>
    <row r="60" spans="1:8" x14ac:dyDescent="0.2">
      <c r="A60" s="1"/>
      <c r="B60" s="71">
        <v>2608800</v>
      </c>
      <c r="C60" s="64" t="s">
        <v>16</v>
      </c>
      <c r="D60" s="71">
        <v>23</v>
      </c>
      <c r="E60" s="71">
        <v>23</v>
      </c>
      <c r="F60" s="26" t="s">
        <v>333</v>
      </c>
      <c r="G60" s="71" t="s">
        <v>44</v>
      </c>
      <c r="H60" s="71" t="s">
        <v>37</v>
      </c>
    </row>
    <row r="61" spans="1:8" x14ac:dyDescent="0.2">
      <c r="A61" s="1"/>
      <c r="B61" s="71">
        <v>2613008</v>
      </c>
      <c r="C61" s="64" t="s">
        <v>179</v>
      </c>
      <c r="D61" s="71">
        <v>23</v>
      </c>
      <c r="E61" s="71">
        <v>23</v>
      </c>
      <c r="F61" s="71"/>
      <c r="G61" s="71" t="s">
        <v>44</v>
      </c>
      <c r="H61" s="71" t="s">
        <v>37</v>
      </c>
    </row>
    <row r="62" spans="1:8" x14ac:dyDescent="0.2">
      <c r="A62" s="1"/>
      <c r="B62" s="71">
        <v>2603207</v>
      </c>
      <c r="C62" s="64" t="s">
        <v>172</v>
      </c>
      <c r="D62" s="71">
        <v>24</v>
      </c>
      <c r="E62" s="71">
        <v>24</v>
      </c>
      <c r="F62" s="71"/>
      <c r="G62" s="71" t="s">
        <v>42</v>
      </c>
      <c r="H62" s="26" t="s">
        <v>37</v>
      </c>
    </row>
    <row r="63" spans="1:8" x14ac:dyDescent="0.2">
      <c r="A63" s="1"/>
      <c r="B63" s="71">
        <v>2603801</v>
      </c>
      <c r="C63" s="64" t="s">
        <v>115</v>
      </c>
      <c r="D63" s="71">
        <v>24</v>
      </c>
      <c r="E63" s="71">
        <v>24</v>
      </c>
      <c r="F63" s="71"/>
      <c r="G63" s="71" t="s">
        <v>42</v>
      </c>
      <c r="H63" s="26" t="s">
        <v>37</v>
      </c>
    </row>
    <row r="64" spans="1:8" x14ac:dyDescent="0.2">
      <c r="A64" s="1"/>
      <c r="B64" s="71">
        <v>2606002</v>
      </c>
      <c r="C64" s="64" t="s">
        <v>13</v>
      </c>
      <c r="D64" s="71">
        <v>24</v>
      </c>
      <c r="E64" s="71">
        <v>24</v>
      </c>
      <c r="F64" s="26" t="s">
        <v>333</v>
      </c>
      <c r="G64" s="71" t="s">
        <v>42</v>
      </c>
      <c r="H64" s="26" t="s">
        <v>37</v>
      </c>
    </row>
    <row r="65" spans="1:8" x14ac:dyDescent="0.2">
      <c r="A65" s="1"/>
      <c r="B65" s="71">
        <v>2608602</v>
      </c>
      <c r="C65" s="64" t="s">
        <v>180</v>
      </c>
      <c r="D65" s="71">
        <v>24</v>
      </c>
      <c r="E65" s="71">
        <v>24</v>
      </c>
      <c r="F65" s="71"/>
      <c r="G65" s="71" t="s">
        <v>42</v>
      </c>
      <c r="H65" s="26" t="s">
        <v>37</v>
      </c>
    </row>
    <row r="66" spans="1:8" x14ac:dyDescent="0.2">
      <c r="A66" s="1"/>
      <c r="B66" s="71">
        <v>2613206</v>
      </c>
      <c r="C66" s="64" t="s">
        <v>183</v>
      </c>
      <c r="D66" s="71">
        <v>24</v>
      </c>
      <c r="E66" s="71">
        <v>24</v>
      </c>
      <c r="F66" s="71"/>
      <c r="G66" s="71" t="s">
        <v>42</v>
      </c>
      <c r="H66" s="26" t="s">
        <v>37</v>
      </c>
    </row>
    <row r="67" spans="1:8" x14ac:dyDescent="0.2">
      <c r="A67" s="1"/>
      <c r="B67" s="71">
        <v>2602407</v>
      </c>
      <c r="C67" s="64" t="s">
        <v>177</v>
      </c>
      <c r="D67" s="71">
        <v>24</v>
      </c>
      <c r="E67" s="71">
        <v>24</v>
      </c>
      <c r="F67" s="26"/>
      <c r="G67" s="71" t="s">
        <v>42</v>
      </c>
      <c r="H67" s="26" t="s">
        <v>37</v>
      </c>
    </row>
    <row r="68" spans="1:8" x14ac:dyDescent="0.2">
      <c r="A68" s="1"/>
      <c r="B68" s="71">
        <v>2600500</v>
      </c>
      <c r="C68" s="64" t="s">
        <v>166</v>
      </c>
      <c r="D68" s="71">
        <v>25</v>
      </c>
      <c r="E68" s="71">
        <v>25</v>
      </c>
      <c r="F68" s="26"/>
      <c r="G68" s="71" t="s">
        <v>84</v>
      </c>
      <c r="H68" s="26" t="s">
        <v>37</v>
      </c>
    </row>
    <row r="69" spans="1:8" x14ac:dyDescent="0.2">
      <c r="A69" s="1"/>
      <c r="B69" s="71">
        <v>2604700</v>
      </c>
      <c r="C69" s="64" t="s">
        <v>182</v>
      </c>
      <c r="D69" s="71">
        <v>24</v>
      </c>
      <c r="E69" s="71">
        <v>25</v>
      </c>
      <c r="F69" s="71"/>
      <c r="G69" s="71" t="s">
        <v>84</v>
      </c>
      <c r="H69" s="26" t="s">
        <v>37</v>
      </c>
    </row>
    <row r="70" spans="1:8" x14ac:dyDescent="0.2">
      <c r="A70" s="1"/>
      <c r="B70" s="71">
        <v>2606507</v>
      </c>
      <c r="C70" s="64" t="s">
        <v>11</v>
      </c>
      <c r="D70" s="71">
        <v>25</v>
      </c>
      <c r="E70" s="71">
        <v>25</v>
      </c>
      <c r="F70" s="26" t="s">
        <v>333</v>
      </c>
      <c r="G70" s="71" t="s">
        <v>84</v>
      </c>
      <c r="H70" s="26" t="s">
        <v>37</v>
      </c>
    </row>
    <row r="71" spans="1:8" x14ac:dyDescent="0.2">
      <c r="A71" s="1"/>
      <c r="B71" s="71">
        <v>2610103</v>
      </c>
      <c r="C71" s="64" t="s">
        <v>186</v>
      </c>
      <c r="D71" s="71">
        <v>24</v>
      </c>
      <c r="E71" s="71">
        <v>25</v>
      </c>
      <c r="F71" s="26"/>
      <c r="G71" s="71" t="s">
        <v>84</v>
      </c>
      <c r="H71" s="26" t="s">
        <v>37</v>
      </c>
    </row>
    <row r="72" spans="1:8" x14ac:dyDescent="0.2">
      <c r="A72" s="1"/>
      <c r="B72" s="71">
        <v>2610301</v>
      </c>
      <c r="C72" s="64" t="s">
        <v>171</v>
      </c>
      <c r="D72" s="71">
        <v>24</v>
      </c>
      <c r="E72" s="71">
        <v>25</v>
      </c>
      <c r="F72" s="26"/>
      <c r="G72" s="71" t="s">
        <v>84</v>
      </c>
      <c r="H72" s="26" t="s">
        <v>37</v>
      </c>
    </row>
    <row r="73" spans="1:8" x14ac:dyDescent="0.2">
      <c r="A73" s="1"/>
      <c r="B73" s="71">
        <v>2612307</v>
      </c>
      <c r="C73" s="64" t="s">
        <v>170</v>
      </c>
      <c r="D73" s="71">
        <v>24</v>
      </c>
      <c r="E73" s="71">
        <v>25</v>
      </c>
      <c r="F73" s="26"/>
      <c r="G73" s="71" t="s">
        <v>84</v>
      </c>
      <c r="H73" s="26" t="s">
        <v>37</v>
      </c>
    </row>
    <row r="74" spans="1:8" x14ac:dyDescent="0.2">
      <c r="A74" s="1"/>
      <c r="B74" s="71">
        <v>2615102</v>
      </c>
      <c r="C74" s="64" t="s">
        <v>175</v>
      </c>
      <c r="D74" s="71">
        <v>24</v>
      </c>
      <c r="E74" s="71">
        <v>25</v>
      </c>
      <c r="F74" s="26"/>
      <c r="G74" s="71" t="s">
        <v>84</v>
      </c>
      <c r="H74" s="26" t="s">
        <v>37</v>
      </c>
    </row>
    <row r="75" spans="1:8" x14ac:dyDescent="0.2">
      <c r="A75" s="1"/>
      <c r="B75" s="71">
        <v>2601201</v>
      </c>
      <c r="C75" s="64" t="s">
        <v>10</v>
      </c>
      <c r="D75" s="71">
        <v>26</v>
      </c>
      <c r="E75" s="71">
        <v>26</v>
      </c>
      <c r="F75" s="26" t="s">
        <v>333</v>
      </c>
      <c r="G75" s="71" t="s">
        <v>50</v>
      </c>
      <c r="H75" s="71" t="s">
        <v>37</v>
      </c>
    </row>
    <row r="76" spans="1:8" x14ac:dyDescent="0.2">
      <c r="A76" s="1"/>
      <c r="B76" s="71">
        <v>2602803</v>
      </c>
      <c r="C76" s="64" t="s">
        <v>164</v>
      </c>
      <c r="D76" s="71">
        <v>27</v>
      </c>
      <c r="E76" s="71">
        <v>26</v>
      </c>
      <c r="F76" s="71"/>
      <c r="G76" s="71" t="s">
        <v>50</v>
      </c>
      <c r="H76" s="71" t="s">
        <v>37</v>
      </c>
    </row>
    <row r="77" spans="1:8" x14ac:dyDescent="0.2">
      <c r="A77" s="1"/>
      <c r="B77" s="71">
        <v>2607505</v>
      </c>
      <c r="C77" s="64" t="s">
        <v>157</v>
      </c>
      <c r="D77" s="71">
        <v>27</v>
      </c>
      <c r="E77" s="71">
        <v>26</v>
      </c>
      <c r="F77" s="71"/>
      <c r="G77" s="71" t="s">
        <v>50</v>
      </c>
      <c r="H77" s="71" t="s">
        <v>37</v>
      </c>
    </row>
    <row r="78" spans="1:8" x14ac:dyDescent="0.2">
      <c r="A78" s="1"/>
      <c r="B78" s="71">
        <v>2610806</v>
      </c>
      <c r="C78" s="64" t="s">
        <v>167</v>
      </c>
      <c r="D78" s="71">
        <v>26</v>
      </c>
      <c r="E78" s="71">
        <v>26</v>
      </c>
      <c r="F78" s="71"/>
      <c r="G78" s="71" t="s">
        <v>50</v>
      </c>
      <c r="H78" s="71" t="s">
        <v>37</v>
      </c>
    </row>
    <row r="79" spans="1:8" x14ac:dyDescent="0.2">
      <c r="A79" s="1"/>
      <c r="B79" s="71">
        <v>2615805</v>
      </c>
      <c r="C79" s="64" t="s">
        <v>162</v>
      </c>
      <c r="D79" s="71">
        <v>27</v>
      </c>
      <c r="E79" s="71">
        <v>26</v>
      </c>
      <c r="F79" s="71"/>
      <c r="G79" s="71" t="s">
        <v>50</v>
      </c>
      <c r="H79" s="71" t="s">
        <v>37</v>
      </c>
    </row>
    <row r="80" spans="1:8" x14ac:dyDescent="0.2">
      <c r="A80" s="1"/>
      <c r="B80" s="71">
        <v>2611002</v>
      </c>
      <c r="C80" s="64" t="s">
        <v>8</v>
      </c>
      <c r="D80" s="71">
        <v>36</v>
      </c>
      <c r="E80" s="71">
        <v>36</v>
      </c>
      <c r="F80" s="26" t="s">
        <v>333</v>
      </c>
      <c r="G80" s="71" t="s">
        <v>105</v>
      </c>
      <c r="H80" s="71" t="s">
        <v>37</v>
      </c>
    </row>
    <row r="81" spans="1:8" x14ac:dyDescent="0.2">
      <c r="A81" s="1"/>
      <c r="B81" s="71">
        <v>2612208</v>
      </c>
      <c r="C81" s="64" t="s">
        <v>7</v>
      </c>
      <c r="D81" s="71">
        <v>40</v>
      </c>
      <c r="E81" s="71">
        <v>40</v>
      </c>
      <c r="F81" s="71"/>
      <c r="G81" s="71" t="s">
        <v>363</v>
      </c>
      <c r="H81" s="26" t="s">
        <v>37</v>
      </c>
    </row>
    <row r="82" spans="1:8" x14ac:dyDescent="0.2">
      <c r="A82" s="1"/>
      <c r="B82" s="71">
        <v>2612471</v>
      </c>
      <c r="C82" s="64" t="s">
        <v>142</v>
      </c>
      <c r="D82" s="71">
        <v>30</v>
      </c>
      <c r="E82" s="71">
        <v>40</v>
      </c>
      <c r="F82" s="71"/>
      <c r="G82" s="71" t="s">
        <v>363</v>
      </c>
      <c r="H82" s="26" t="s">
        <v>37</v>
      </c>
    </row>
    <row r="83" spans="1:8" x14ac:dyDescent="0.2">
      <c r="A83" s="1"/>
      <c r="B83" s="71">
        <v>2613503</v>
      </c>
      <c r="C83" s="64" t="s">
        <v>135</v>
      </c>
      <c r="D83" s="71">
        <v>38</v>
      </c>
      <c r="E83" s="71">
        <v>40</v>
      </c>
      <c r="F83" s="71"/>
      <c r="G83" s="71" t="s">
        <v>363</v>
      </c>
      <c r="H83" s="26" t="s">
        <v>37</v>
      </c>
    </row>
    <row r="84" spans="1:8" x14ac:dyDescent="0.2">
      <c r="A84" s="1"/>
      <c r="B84" s="71">
        <v>2608750</v>
      </c>
      <c r="C84" s="64" t="s">
        <v>121</v>
      </c>
      <c r="D84" s="71">
        <v>53</v>
      </c>
      <c r="E84" s="71">
        <v>54</v>
      </c>
      <c r="F84" s="71"/>
      <c r="G84" s="71" t="s">
        <v>94</v>
      </c>
      <c r="H84" s="26" t="s">
        <v>37</v>
      </c>
    </row>
    <row r="85" spans="1:8" x14ac:dyDescent="0.2">
      <c r="A85" s="1"/>
      <c r="B85" s="71">
        <v>2611101</v>
      </c>
      <c r="C85" s="64" t="s">
        <v>98</v>
      </c>
      <c r="D85" s="71">
        <v>54</v>
      </c>
      <c r="E85" s="71">
        <v>54</v>
      </c>
      <c r="F85" s="26" t="s">
        <v>333</v>
      </c>
      <c r="G85" s="71" t="s">
        <v>94</v>
      </c>
      <c r="H85" s="26" t="s">
        <v>37</v>
      </c>
    </row>
    <row r="86" spans="1:8" x14ac:dyDescent="0.2">
      <c r="A86" s="1"/>
      <c r="B86" s="71">
        <v>2610905</v>
      </c>
      <c r="C86" s="64" t="s">
        <v>12</v>
      </c>
      <c r="D86" s="71">
        <v>22</v>
      </c>
      <c r="E86" s="71">
        <v>22</v>
      </c>
      <c r="F86" s="26" t="s">
        <v>333</v>
      </c>
      <c r="G86" s="71"/>
      <c r="H86" s="71" t="s">
        <v>109</v>
      </c>
    </row>
    <row r="87" spans="1:8" x14ac:dyDescent="0.2">
      <c r="A87" s="1"/>
      <c r="B87" s="71">
        <v>2607208</v>
      </c>
      <c r="C87" s="64" t="s">
        <v>254</v>
      </c>
      <c r="D87" s="71">
        <v>4</v>
      </c>
      <c r="E87" s="26" t="s">
        <v>334</v>
      </c>
      <c r="F87" s="26" t="s">
        <v>333</v>
      </c>
      <c r="G87" s="71"/>
      <c r="H87" s="26" t="s">
        <v>109</v>
      </c>
    </row>
    <row r="88" spans="1:8" x14ac:dyDescent="0.2">
      <c r="A88" s="1"/>
      <c r="B88" s="71">
        <v>2600104</v>
      </c>
      <c r="C88" s="64" t="s">
        <v>153</v>
      </c>
      <c r="D88" s="71">
        <v>29</v>
      </c>
      <c r="E88" s="71"/>
      <c r="F88" s="71"/>
      <c r="G88" s="71"/>
      <c r="H88" s="26" t="s">
        <v>36</v>
      </c>
    </row>
    <row r="89" spans="1:8" x14ac:dyDescent="0.2">
      <c r="A89" s="1"/>
      <c r="B89" s="71">
        <v>2600203</v>
      </c>
      <c r="C89" s="64" t="s">
        <v>117</v>
      </c>
      <c r="D89" s="71">
        <v>51</v>
      </c>
      <c r="E89" s="71"/>
      <c r="F89" s="71"/>
      <c r="G89" s="71"/>
      <c r="H89" s="26" t="s">
        <v>36</v>
      </c>
    </row>
    <row r="90" spans="1:8" x14ac:dyDescent="0.2">
      <c r="A90" s="1"/>
      <c r="B90" s="71">
        <v>2600401</v>
      </c>
      <c r="C90" s="64" t="s">
        <v>226</v>
      </c>
      <c r="D90" s="71">
        <v>11</v>
      </c>
      <c r="E90" s="71"/>
      <c r="F90" s="71"/>
      <c r="G90" s="71"/>
      <c r="H90" s="26" t="s">
        <v>36</v>
      </c>
    </row>
    <row r="91" spans="1:8" x14ac:dyDescent="0.2">
      <c r="A91" s="1"/>
      <c r="B91" s="71">
        <v>2600708</v>
      </c>
      <c r="C91" s="64" t="s">
        <v>255</v>
      </c>
      <c r="D91" s="71">
        <v>7</v>
      </c>
      <c r="E91" s="71"/>
      <c r="F91" s="71"/>
      <c r="G91" s="71"/>
      <c r="H91" s="26" t="s">
        <v>36</v>
      </c>
    </row>
    <row r="92" spans="1:8" x14ac:dyDescent="0.2">
      <c r="A92" s="1"/>
      <c r="B92" s="71">
        <v>2601003</v>
      </c>
      <c r="C92" s="64" t="s">
        <v>188</v>
      </c>
      <c r="D92" s="71">
        <v>24</v>
      </c>
      <c r="E92" s="71"/>
      <c r="F92" s="71"/>
      <c r="G92" s="71"/>
      <c r="H92" s="26" t="s">
        <v>36</v>
      </c>
    </row>
    <row r="93" spans="1:8" x14ac:dyDescent="0.2">
      <c r="A93" s="1"/>
      <c r="B93" s="71">
        <v>2601102</v>
      </c>
      <c r="C93" s="64" t="s">
        <v>1</v>
      </c>
      <c r="D93" s="71">
        <v>48</v>
      </c>
      <c r="E93" s="71"/>
      <c r="F93" s="71"/>
      <c r="G93" s="71"/>
      <c r="H93" s="26" t="s">
        <v>36</v>
      </c>
    </row>
    <row r="94" spans="1:8" x14ac:dyDescent="0.2">
      <c r="A94" s="1"/>
      <c r="B94" s="71">
        <v>2601607</v>
      </c>
      <c r="C94" s="64" t="s">
        <v>106</v>
      </c>
      <c r="D94" s="71">
        <v>43</v>
      </c>
      <c r="E94" s="71"/>
      <c r="F94" s="71"/>
      <c r="G94" s="71"/>
      <c r="H94" s="26" t="s">
        <v>36</v>
      </c>
    </row>
    <row r="95" spans="1:8" x14ac:dyDescent="0.2">
      <c r="A95" s="1"/>
      <c r="B95" s="71">
        <v>2601805</v>
      </c>
      <c r="C95" s="64" t="s">
        <v>143</v>
      </c>
      <c r="D95" s="71">
        <v>31</v>
      </c>
      <c r="E95" s="71"/>
      <c r="F95" s="71"/>
      <c r="G95" s="71"/>
      <c r="H95" s="26" t="s">
        <v>36</v>
      </c>
    </row>
    <row r="96" spans="1:8" x14ac:dyDescent="0.2">
      <c r="A96" s="1"/>
      <c r="B96" s="71">
        <v>2601904</v>
      </c>
      <c r="C96" s="64" t="s">
        <v>206</v>
      </c>
      <c r="D96" s="71">
        <v>14</v>
      </c>
      <c r="E96" s="71"/>
      <c r="F96" s="71"/>
      <c r="G96" s="71"/>
      <c r="H96" s="26" t="s">
        <v>36</v>
      </c>
    </row>
    <row r="97" spans="1:8" x14ac:dyDescent="0.2">
      <c r="A97" s="1"/>
      <c r="B97" s="71">
        <v>2602001</v>
      </c>
      <c r="C97" s="64" t="s">
        <v>126</v>
      </c>
      <c r="D97" s="71">
        <v>49</v>
      </c>
      <c r="E97" s="71"/>
      <c r="F97" s="71"/>
      <c r="G97" s="71"/>
      <c r="H97" s="26" t="s">
        <v>36</v>
      </c>
    </row>
    <row r="98" spans="1:8" x14ac:dyDescent="0.2">
      <c r="A98" s="1"/>
      <c r="B98" s="71">
        <v>2602100</v>
      </c>
      <c r="C98" s="64" t="s">
        <v>168</v>
      </c>
      <c r="D98" s="71">
        <v>25</v>
      </c>
      <c r="E98" s="71"/>
      <c r="F98" s="71"/>
      <c r="G98" s="71"/>
      <c r="H98" s="26" t="s">
        <v>36</v>
      </c>
    </row>
    <row r="99" spans="1:8" x14ac:dyDescent="0.2">
      <c r="A99" s="1"/>
      <c r="B99" s="71">
        <v>2602209</v>
      </c>
      <c r="C99" s="64" t="s">
        <v>221</v>
      </c>
      <c r="D99" s="71">
        <v>12</v>
      </c>
      <c r="E99" s="71"/>
      <c r="F99" s="71"/>
      <c r="G99" s="71"/>
      <c r="H99" s="26" t="s">
        <v>36</v>
      </c>
    </row>
    <row r="100" spans="1:8" x14ac:dyDescent="0.2">
      <c r="A100" s="1"/>
      <c r="B100" s="71">
        <v>2602506</v>
      </c>
      <c r="C100" s="64" t="s">
        <v>161</v>
      </c>
      <c r="D100" s="71">
        <v>28</v>
      </c>
      <c r="E100" s="71"/>
      <c r="F100" s="71"/>
      <c r="G100" s="71"/>
      <c r="H100" s="26" t="s">
        <v>36</v>
      </c>
    </row>
    <row r="101" spans="1:8" x14ac:dyDescent="0.2">
      <c r="A101" s="1"/>
      <c r="B101" s="71">
        <v>2602605</v>
      </c>
      <c r="C101" s="64" t="s">
        <v>185</v>
      </c>
      <c r="D101" s="71">
        <v>20</v>
      </c>
      <c r="E101" s="71"/>
      <c r="F101" s="71"/>
      <c r="G101" s="71"/>
      <c r="H101" s="26" t="s">
        <v>36</v>
      </c>
    </row>
    <row r="102" spans="1:8" x14ac:dyDescent="0.2">
      <c r="A102" s="1"/>
      <c r="B102" s="71">
        <v>2602704</v>
      </c>
      <c r="C102" s="64" t="s">
        <v>244</v>
      </c>
      <c r="D102" s="71">
        <v>8</v>
      </c>
      <c r="E102" s="71"/>
      <c r="F102" s="71"/>
      <c r="G102" s="71"/>
      <c r="H102" s="26" t="s">
        <v>36</v>
      </c>
    </row>
    <row r="103" spans="1:8" x14ac:dyDescent="0.2">
      <c r="A103" s="1"/>
      <c r="B103" s="71">
        <v>2603009</v>
      </c>
      <c r="C103" s="64" t="s">
        <v>131</v>
      </c>
      <c r="D103" s="71">
        <v>45</v>
      </c>
      <c r="E103" s="71"/>
      <c r="F103" s="71"/>
      <c r="G103" s="71"/>
      <c r="H103" s="26" t="s">
        <v>36</v>
      </c>
    </row>
    <row r="104" spans="1:8" x14ac:dyDescent="0.2">
      <c r="A104" s="1"/>
      <c r="B104" s="71">
        <v>2603405</v>
      </c>
      <c r="C104" s="64" t="s">
        <v>144</v>
      </c>
      <c r="D104" s="71">
        <v>30</v>
      </c>
      <c r="E104" s="71"/>
      <c r="F104" s="71"/>
      <c r="G104" s="71"/>
      <c r="H104" s="26" t="s">
        <v>36</v>
      </c>
    </row>
    <row r="105" spans="1:8" x14ac:dyDescent="0.2">
      <c r="A105" s="1"/>
      <c r="B105" s="71">
        <v>2603454</v>
      </c>
      <c r="C105" s="64" t="s">
        <v>266</v>
      </c>
      <c r="D105" s="71">
        <v>3</v>
      </c>
      <c r="E105" s="71"/>
      <c r="F105" s="71"/>
      <c r="G105" s="71"/>
      <c r="H105" s="26" t="s">
        <v>36</v>
      </c>
    </row>
    <row r="106" spans="1:8" x14ac:dyDescent="0.2">
      <c r="A106" s="1"/>
      <c r="B106" s="71">
        <v>2603603</v>
      </c>
      <c r="C106" s="64" t="s">
        <v>249</v>
      </c>
      <c r="D106" s="71">
        <v>7</v>
      </c>
      <c r="E106" s="71"/>
      <c r="F106" s="71"/>
      <c r="G106" s="71"/>
      <c r="H106" s="26" t="s">
        <v>36</v>
      </c>
    </row>
    <row r="107" spans="1:8" x14ac:dyDescent="0.2">
      <c r="A107" s="1"/>
      <c r="B107" s="71">
        <v>2603900</v>
      </c>
      <c r="C107" s="64" t="s">
        <v>150</v>
      </c>
      <c r="D107" s="71">
        <v>29</v>
      </c>
      <c r="E107" s="71"/>
      <c r="F107" s="71"/>
      <c r="G107" s="71"/>
      <c r="H107" s="26" t="s">
        <v>36</v>
      </c>
    </row>
    <row r="108" spans="1:8" x14ac:dyDescent="0.2">
      <c r="A108" s="1"/>
      <c r="B108" s="71">
        <v>2603926</v>
      </c>
      <c r="C108" s="64" t="s">
        <v>137</v>
      </c>
      <c r="D108" s="71">
        <v>41</v>
      </c>
      <c r="E108" s="71"/>
      <c r="F108" s="71"/>
      <c r="G108" s="71"/>
      <c r="H108" s="26" t="s">
        <v>36</v>
      </c>
    </row>
    <row r="109" spans="1:8" x14ac:dyDescent="0.2">
      <c r="A109" s="1"/>
      <c r="B109" s="71">
        <v>2604007</v>
      </c>
      <c r="C109" s="64" t="s">
        <v>246</v>
      </c>
      <c r="D109" s="71">
        <v>8</v>
      </c>
      <c r="E109" s="71"/>
      <c r="F109" s="71"/>
      <c r="G109" s="71"/>
      <c r="H109" s="26" t="s">
        <v>36</v>
      </c>
    </row>
    <row r="110" spans="1:8" x14ac:dyDescent="0.2">
      <c r="A110" s="1"/>
      <c r="B110" s="71">
        <v>2604155</v>
      </c>
      <c r="C110" s="64" t="s">
        <v>217</v>
      </c>
      <c r="D110" s="71">
        <v>13</v>
      </c>
      <c r="E110" s="71"/>
      <c r="F110" s="71"/>
      <c r="G110" s="71"/>
      <c r="H110" s="26" t="s">
        <v>36</v>
      </c>
    </row>
    <row r="111" spans="1:8" x14ac:dyDescent="0.2">
      <c r="A111" s="1"/>
      <c r="B111" s="71">
        <v>2604205</v>
      </c>
      <c r="C111" s="64" t="s">
        <v>213</v>
      </c>
      <c r="D111" s="71">
        <v>11</v>
      </c>
      <c r="E111" s="71"/>
      <c r="F111" s="71"/>
      <c r="G111" s="71"/>
      <c r="H111" s="26" t="s">
        <v>36</v>
      </c>
    </row>
    <row r="112" spans="1:8" x14ac:dyDescent="0.2">
      <c r="A112" s="1"/>
      <c r="B112" s="71">
        <v>2604304</v>
      </c>
      <c r="C112" s="64" t="s">
        <v>133</v>
      </c>
      <c r="D112" s="71">
        <v>37</v>
      </c>
      <c r="E112" s="71"/>
      <c r="F112" s="71"/>
      <c r="G112" s="71"/>
      <c r="H112" s="26" t="s">
        <v>36</v>
      </c>
    </row>
    <row r="113" spans="1:8" x14ac:dyDescent="0.2">
      <c r="A113" s="1"/>
      <c r="B113" s="71">
        <v>2604403</v>
      </c>
      <c r="C113" s="64" t="s">
        <v>253</v>
      </c>
      <c r="D113" s="71">
        <v>8</v>
      </c>
      <c r="E113" s="71"/>
      <c r="F113" s="71"/>
      <c r="G113" s="71"/>
      <c r="H113" s="26" t="s">
        <v>36</v>
      </c>
    </row>
    <row r="114" spans="1:8" x14ac:dyDescent="0.2">
      <c r="A114" s="1"/>
      <c r="B114" s="71">
        <v>2604908</v>
      </c>
      <c r="C114" s="64" t="s">
        <v>214</v>
      </c>
      <c r="D114" s="71">
        <v>13</v>
      </c>
      <c r="E114" s="71"/>
      <c r="F114" s="71"/>
      <c r="G114" s="71"/>
      <c r="H114" s="26" t="s">
        <v>36</v>
      </c>
    </row>
    <row r="115" spans="1:8" x14ac:dyDescent="0.2">
      <c r="A115" s="1"/>
      <c r="B115" s="71">
        <v>2605004</v>
      </c>
      <c r="C115" s="64" t="s">
        <v>200</v>
      </c>
      <c r="D115" s="71">
        <v>17</v>
      </c>
      <c r="E115" s="71"/>
      <c r="F115" s="71"/>
      <c r="G115" s="71"/>
      <c r="H115" s="26" t="s">
        <v>36</v>
      </c>
    </row>
    <row r="116" spans="1:8" x14ac:dyDescent="0.2">
      <c r="A116" s="1"/>
      <c r="B116" s="71">
        <v>2605103</v>
      </c>
      <c r="C116" s="64" t="s">
        <v>149</v>
      </c>
      <c r="D116" s="71">
        <v>32</v>
      </c>
      <c r="E116" s="71"/>
      <c r="F116" s="71"/>
      <c r="G116" s="71"/>
      <c r="H116" s="26" t="s">
        <v>36</v>
      </c>
    </row>
    <row r="117" spans="1:8" x14ac:dyDescent="0.2">
      <c r="A117" s="1"/>
      <c r="B117" s="71">
        <v>2605152</v>
      </c>
      <c r="C117" s="64" t="s">
        <v>118</v>
      </c>
      <c r="D117" s="71">
        <v>51</v>
      </c>
      <c r="E117" s="71"/>
      <c r="F117" s="71"/>
      <c r="G117" s="71"/>
      <c r="H117" s="26" t="s">
        <v>36</v>
      </c>
    </row>
    <row r="118" spans="1:8" x14ac:dyDescent="0.2">
      <c r="A118" s="1"/>
      <c r="B118" s="71">
        <v>2605301</v>
      </c>
      <c r="C118" s="64" t="s">
        <v>127</v>
      </c>
      <c r="D118" s="71">
        <v>47</v>
      </c>
      <c r="E118" s="71"/>
      <c r="F118" s="71"/>
      <c r="G118" s="71"/>
      <c r="H118" s="26" t="s">
        <v>36</v>
      </c>
    </row>
    <row r="119" spans="1:8" x14ac:dyDescent="0.2">
      <c r="A119" s="1"/>
      <c r="B119" s="71">
        <v>2605400</v>
      </c>
      <c r="C119" s="64" t="s">
        <v>240</v>
      </c>
      <c r="D119" s="71">
        <v>12</v>
      </c>
      <c r="E119" s="71"/>
      <c r="F119" s="71"/>
      <c r="G119" s="71"/>
      <c r="H119" s="26" t="s">
        <v>36</v>
      </c>
    </row>
    <row r="120" spans="1:8" x14ac:dyDescent="0.2">
      <c r="A120" s="1"/>
      <c r="B120" s="71">
        <v>2605509</v>
      </c>
      <c r="C120" s="64" t="s">
        <v>252</v>
      </c>
      <c r="D120" s="71">
        <v>7</v>
      </c>
      <c r="E120" s="71"/>
      <c r="F120" s="71"/>
      <c r="G120" s="71"/>
      <c r="H120" s="26" t="s">
        <v>36</v>
      </c>
    </row>
    <row r="121" spans="1:8" x14ac:dyDescent="0.2">
      <c r="A121" s="1"/>
      <c r="B121" s="71">
        <v>2605608</v>
      </c>
      <c r="C121" s="64" t="s">
        <v>146</v>
      </c>
      <c r="D121" s="71">
        <v>30</v>
      </c>
      <c r="E121" s="71"/>
      <c r="F121" s="71"/>
      <c r="G121" s="71"/>
      <c r="H121" s="26" t="s">
        <v>36</v>
      </c>
    </row>
    <row r="122" spans="1:8" x14ac:dyDescent="0.2">
      <c r="A122" s="1"/>
      <c r="B122" s="71">
        <v>2605707</v>
      </c>
      <c r="C122" s="64" t="s">
        <v>107</v>
      </c>
      <c r="D122" s="71">
        <v>35</v>
      </c>
      <c r="E122" s="71"/>
      <c r="F122" s="71"/>
      <c r="G122" s="71"/>
      <c r="H122" s="26" t="s">
        <v>36</v>
      </c>
    </row>
    <row r="123" spans="1:8" x14ac:dyDescent="0.2">
      <c r="A123" s="1"/>
      <c r="B123" s="71">
        <v>2605806</v>
      </c>
      <c r="C123" s="64" t="s">
        <v>204</v>
      </c>
      <c r="D123" s="71">
        <v>13</v>
      </c>
      <c r="E123" s="71"/>
      <c r="F123" s="71"/>
      <c r="G123" s="71"/>
      <c r="H123" s="26" t="s">
        <v>36</v>
      </c>
    </row>
    <row r="124" spans="1:8" x14ac:dyDescent="0.2">
      <c r="A124" s="1"/>
      <c r="B124" s="71">
        <v>2606101</v>
      </c>
      <c r="C124" s="64" t="s">
        <v>239</v>
      </c>
      <c r="D124" s="71">
        <v>9</v>
      </c>
      <c r="E124" s="71"/>
      <c r="F124" s="71"/>
      <c r="G124" s="71"/>
      <c r="H124" s="26" t="s">
        <v>36</v>
      </c>
    </row>
    <row r="125" spans="1:8" x14ac:dyDescent="0.2">
      <c r="A125" s="1"/>
      <c r="B125" s="71">
        <v>2606309</v>
      </c>
      <c r="C125" s="64" t="s">
        <v>128</v>
      </c>
      <c r="D125" s="71">
        <v>47</v>
      </c>
      <c r="E125" s="71"/>
      <c r="F125" s="71"/>
      <c r="G125" s="71"/>
      <c r="H125" s="26" t="s">
        <v>36</v>
      </c>
    </row>
    <row r="126" spans="1:8" x14ac:dyDescent="0.2">
      <c r="A126" s="1"/>
      <c r="B126" s="71">
        <v>2606606</v>
      </c>
      <c r="C126" s="64" t="s">
        <v>9</v>
      </c>
      <c r="D126" s="71">
        <v>33</v>
      </c>
      <c r="E126" s="71"/>
      <c r="F126" s="71"/>
      <c r="G126" s="71"/>
      <c r="H126" s="26" t="s">
        <v>36</v>
      </c>
    </row>
    <row r="127" spans="1:8" x14ac:dyDescent="0.2">
      <c r="A127" s="1"/>
      <c r="B127" s="71">
        <v>2606903</v>
      </c>
      <c r="C127" s="64" t="s">
        <v>155</v>
      </c>
      <c r="D127" s="71">
        <v>29</v>
      </c>
      <c r="E127" s="71"/>
      <c r="F127" s="71"/>
      <c r="G127" s="71"/>
      <c r="H127" s="26" t="s">
        <v>36</v>
      </c>
    </row>
    <row r="128" spans="1:8" x14ac:dyDescent="0.2">
      <c r="A128" s="1"/>
      <c r="B128" s="71">
        <v>2607000</v>
      </c>
      <c r="C128" s="64" t="s">
        <v>147</v>
      </c>
      <c r="D128" s="71">
        <v>34</v>
      </c>
      <c r="E128" s="71"/>
      <c r="F128" s="71"/>
      <c r="G128" s="71"/>
      <c r="H128" s="26" t="s">
        <v>36</v>
      </c>
    </row>
    <row r="129" spans="1:8" x14ac:dyDescent="0.2">
      <c r="A129" s="1"/>
      <c r="B129" s="71">
        <v>2607109</v>
      </c>
      <c r="C129" s="64" t="s">
        <v>158</v>
      </c>
      <c r="D129" s="71">
        <v>29</v>
      </c>
      <c r="E129" s="71"/>
      <c r="F129" s="71"/>
      <c r="G129" s="71"/>
      <c r="H129" s="26" t="s">
        <v>36</v>
      </c>
    </row>
    <row r="130" spans="1:8" x14ac:dyDescent="0.2">
      <c r="A130" s="1"/>
      <c r="B130" s="71">
        <v>2607307</v>
      </c>
      <c r="C130" s="64" t="s">
        <v>122</v>
      </c>
      <c r="D130" s="71">
        <v>49</v>
      </c>
      <c r="E130" s="71"/>
      <c r="F130" s="71"/>
      <c r="G130" s="71"/>
      <c r="H130" s="26" t="s">
        <v>36</v>
      </c>
    </row>
    <row r="131" spans="1:8" x14ac:dyDescent="0.2">
      <c r="A131" s="1"/>
      <c r="B131" s="71">
        <v>2607406</v>
      </c>
      <c r="C131" s="64" t="s">
        <v>138</v>
      </c>
      <c r="D131" s="71">
        <v>42</v>
      </c>
      <c r="E131" s="71"/>
      <c r="F131" s="71"/>
      <c r="G131" s="71"/>
      <c r="H131" s="26" t="s">
        <v>36</v>
      </c>
    </row>
    <row r="132" spans="1:8" x14ac:dyDescent="0.2">
      <c r="A132" s="1"/>
      <c r="B132" s="71">
        <v>2607653</v>
      </c>
      <c r="C132" s="64" t="s">
        <v>250</v>
      </c>
      <c r="D132" s="71">
        <v>1</v>
      </c>
      <c r="E132" s="71"/>
      <c r="F132" s="71"/>
      <c r="G132" s="71"/>
      <c r="H132" s="26" t="s">
        <v>36</v>
      </c>
    </row>
    <row r="133" spans="1:8" x14ac:dyDescent="0.2">
      <c r="A133" s="1"/>
      <c r="B133" s="71">
        <v>2607703</v>
      </c>
      <c r="C133" s="64" t="s">
        <v>165</v>
      </c>
      <c r="D133" s="71">
        <v>28</v>
      </c>
      <c r="E133" s="71"/>
      <c r="F133" s="71"/>
      <c r="G133" s="71"/>
      <c r="H133" s="26" t="s">
        <v>36</v>
      </c>
    </row>
    <row r="134" spans="1:8" x14ac:dyDescent="0.2">
      <c r="A134" s="1"/>
      <c r="B134" s="71">
        <v>2607802</v>
      </c>
      <c r="C134" s="64" t="s">
        <v>264</v>
      </c>
      <c r="D134" s="71">
        <v>1</v>
      </c>
      <c r="E134" s="71"/>
      <c r="F134" s="71"/>
      <c r="G134" s="71"/>
      <c r="H134" s="26" t="s">
        <v>36</v>
      </c>
    </row>
    <row r="135" spans="1:8" x14ac:dyDescent="0.2">
      <c r="A135" s="1"/>
      <c r="B135" s="71">
        <v>2607950</v>
      </c>
      <c r="C135" s="64" t="s">
        <v>208</v>
      </c>
      <c r="D135" s="71">
        <v>18</v>
      </c>
      <c r="E135" s="71"/>
      <c r="F135" s="71"/>
      <c r="G135" s="71"/>
      <c r="H135" s="26" t="s">
        <v>36</v>
      </c>
    </row>
    <row r="136" spans="1:8" x14ac:dyDescent="0.2">
      <c r="A136" s="1"/>
      <c r="B136" s="71">
        <v>2608008</v>
      </c>
      <c r="C136" s="64" t="s">
        <v>176</v>
      </c>
      <c r="D136" s="71">
        <v>20</v>
      </c>
      <c r="E136" s="71"/>
      <c r="F136" s="71"/>
      <c r="G136" s="71"/>
      <c r="H136" s="26" t="s">
        <v>36</v>
      </c>
    </row>
    <row r="137" spans="1:8" x14ac:dyDescent="0.2">
      <c r="A137" s="1"/>
      <c r="B137" s="71">
        <v>2608057</v>
      </c>
      <c r="C137" s="64" t="s">
        <v>140</v>
      </c>
      <c r="D137" s="71">
        <v>36</v>
      </c>
      <c r="E137" s="71"/>
      <c r="F137" s="71"/>
      <c r="G137" s="71"/>
      <c r="H137" s="26" t="s">
        <v>36</v>
      </c>
    </row>
    <row r="138" spans="1:8" x14ac:dyDescent="0.2">
      <c r="A138" s="1"/>
      <c r="B138" s="71">
        <v>2608503</v>
      </c>
      <c r="C138" s="12" t="s">
        <v>310</v>
      </c>
      <c r="D138" s="71">
        <v>8</v>
      </c>
      <c r="E138" s="71"/>
      <c r="F138" s="71"/>
      <c r="G138" s="71"/>
      <c r="H138" s="26" t="s">
        <v>36</v>
      </c>
    </row>
    <row r="139" spans="1:8" x14ac:dyDescent="0.2">
      <c r="A139" s="1"/>
      <c r="B139" s="71">
        <v>2608453</v>
      </c>
      <c r="C139" s="64" t="s">
        <v>247</v>
      </c>
      <c r="D139" s="71">
        <v>8</v>
      </c>
      <c r="E139" s="71"/>
      <c r="F139" s="71"/>
      <c r="G139" s="71"/>
      <c r="H139" s="26" t="s">
        <v>36</v>
      </c>
    </row>
    <row r="140" spans="1:8" x14ac:dyDescent="0.2">
      <c r="A140" s="1"/>
      <c r="B140" s="71">
        <v>2608909</v>
      </c>
      <c r="C140" s="64" t="s">
        <v>232</v>
      </c>
      <c r="D140" s="71">
        <v>12</v>
      </c>
      <c r="E140" s="71"/>
      <c r="F140" s="71"/>
      <c r="G140" s="71"/>
      <c r="H140" s="26" t="s">
        <v>36</v>
      </c>
    </row>
    <row r="141" spans="1:8" x14ac:dyDescent="0.2">
      <c r="A141" s="1"/>
      <c r="B141" s="71">
        <v>2609006</v>
      </c>
      <c r="C141" s="64" t="s">
        <v>236</v>
      </c>
      <c r="D141" s="71">
        <v>7</v>
      </c>
      <c r="E141" s="71"/>
      <c r="F141" s="71"/>
      <c r="G141" s="71"/>
      <c r="H141" s="26" t="s">
        <v>36</v>
      </c>
    </row>
    <row r="142" spans="1:8" x14ac:dyDescent="0.2">
      <c r="A142" s="1"/>
      <c r="B142" s="71">
        <v>2609105</v>
      </c>
      <c r="C142" s="64" t="s">
        <v>230</v>
      </c>
      <c r="D142" s="71">
        <v>12</v>
      </c>
      <c r="E142" s="71"/>
      <c r="F142" s="71"/>
      <c r="G142" s="71"/>
      <c r="H142" s="26" t="s">
        <v>36</v>
      </c>
    </row>
    <row r="143" spans="1:8" x14ac:dyDescent="0.2">
      <c r="A143" s="1"/>
      <c r="B143" s="71">
        <v>2609154</v>
      </c>
      <c r="C143" s="64" t="s">
        <v>151</v>
      </c>
      <c r="D143" s="71">
        <v>34</v>
      </c>
      <c r="E143" s="71"/>
      <c r="F143" s="71"/>
      <c r="G143" s="71"/>
      <c r="H143" s="26" t="s">
        <v>36</v>
      </c>
    </row>
    <row r="144" spans="1:8" x14ac:dyDescent="0.2">
      <c r="A144" s="1"/>
      <c r="B144" s="71">
        <v>2609204</v>
      </c>
      <c r="C144" s="64" t="s">
        <v>209</v>
      </c>
      <c r="D144" s="71">
        <v>18</v>
      </c>
      <c r="E144" s="71"/>
      <c r="F144" s="71"/>
      <c r="G144" s="71"/>
      <c r="H144" s="26" t="s">
        <v>36</v>
      </c>
    </row>
    <row r="145" spans="1:8" x14ac:dyDescent="0.2">
      <c r="A145" s="1"/>
      <c r="B145" s="71">
        <v>2609303</v>
      </c>
      <c r="C145" s="64" t="s">
        <v>136</v>
      </c>
      <c r="D145" s="71">
        <v>39</v>
      </c>
      <c r="E145" s="71"/>
      <c r="F145" s="71"/>
      <c r="G145" s="71"/>
      <c r="H145" s="26" t="s">
        <v>36</v>
      </c>
    </row>
    <row r="146" spans="1:8" x14ac:dyDescent="0.2">
      <c r="A146" s="1"/>
      <c r="B146" s="71">
        <v>2614303</v>
      </c>
      <c r="C146" s="64" t="s">
        <v>129</v>
      </c>
      <c r="D146" s="71">
        <v>47</v>
      </c>
      <c r="E146" s="71"/>
      <c r="F146" s="71"/>
      <c r="G146" s="71"/>
      <c r="H146" s="26" t="s">
        <v>36</v>
      </c>
    </row>
    <row r="147" spans="1:8" x14ac:dyDescent="0.2">
      <c r="A147" s="1"/>
      <c r="B147" s="71">
        <v>2609501</v>
      </c>
      <c r="C147" s="64" t="s">
        <v>251</v>
      </c>
      <c r="D147" s="71">
        <v>8</v>
      </c>
      <c r="E147" s="71"/>
      <c r="F147" s="71"/>
      <c r="G147" s="71"/>
      <c r="H147" s="26" t="s">
        <v>36</v>
      </c>
    </row>
    <row r="148" spans="1:8" x14ac:dyDescent="0.2">
      <c r="A148" s="1"/>
      <c r="B148" s="71">
        <v>2609709</v>
      </c>
      <c r="C148" s="64" t="s">
        <v>224</v>
      </c>
      <c r="D148" s="71">
        <v>12</v>
      </c>
      <c r="E148" s="71"/>
      <c r="F148" s="71"/>
      <c r="G148" s="71"/>
      <c r="H148" s="26" t="s">
        <v>36</v>
      </c>
    </row>
    <row r="149" spans="1:8" x14ac:dyDescent="0.2">
      <c r="A149" s="1"/>
      <c r="B149" s="71">
        <v>2609808</v>
      </c>
      <c r="C149" s="64" t="s">
        <v>2</v>
      </c>
      <c r="D149" s="71">
        <v>46</v>
      </c>
      <c r="E149" s="71"/>
      <c r="F149" s="71"/>
      <c r="G149" s="71"/>
      <c r="H149" s="26" t="s">
        <v>36</v>
      </c>
    </row>
    <row r="150" spans="1:8" x14ac:dyDescent="0.2">
      <c r="A150" s="1"/>
      <c r="B150" s="71">
        <v>2609907</v>
      </c>
      <c r="C150" s="64" t="s">
        <v>101</v>
      </c>
      <c r="D150" s="71">
        <v>49</v>
      </c>
      <c r="E150" s="71"/>
      <c r="F150" s="71"/>
      <c r="G150" s="71"/>
      <c r="H150" s="26" t="s">
        <v>36</v>
      </c>
    </row>
    <row r="151" spans="1:8" x14ac:dyDescent="0.2">
      <c r="A151" s="1"/>
      <c r="B151" s="71">
        <v>2610004</v>
      </c>
      <c r="C151" s="64" t="s">
        <v>219</v>
      </c>
      <c r="D151" s="71">
        <v>11</v>
      </c>
      <c r="E151" s="71"/>
      <c r="F151" s="71"/>
      <c r="G151" s="71"/>
      <c r="H151" s="26" t="s">
        <v>36</v>
      </c>
    </row>
    <row r="152" spans="1:8" x14ac:dyDescent="0.2">
      <c r="A152" s="1"/>
      <c r="B152" s="71">
        <v>2610202</v>
      </c>
      <c r="C152" s="64" t="s">
        <v>195</v>
      </c>
      <c r="D152" s="71">
        <v>17</v>
      </c>
      <c r="E152" s="71"/>
      <c r="F152" s="71"/>
      <c r="G152" s="71"/>
      <c r="H152" s="26" t="s">
        <v>36</v>
      </c>
    </row>
    <row r="153" spans="1:8" x14ac:dyDescent="0.2">
      <c r="A153" s="1"/>
      <c r="B153" s="71">
        <v>2610400</v>
      </c>
      <c r="C153" s="64" t="s">
        <v>125</v>
      </c>
      <c r="D153" s="71">
        <v>44</v>
      </c>
      <c r="E153" s="71"/>
      <c r="F153" s="71"/>
      <c r="G153" s="71"/>
      <c r="H153" s="26" t="s">
        <v>36</v>
      </c>
    </row>
    <row r="154" spans="1:8" x14ac:dyDescent="0.2">
      <c r="A154" s="1"/>
      <c r="B154" s="71">
        <v>2610509</v>
      </c>
      <c r="C154" s="64" t="s">
        <v>225</v>
      </c>
      <c r="D154" s="71">
        <v>12</v>
      </c>
      <c r="E154" s="71"/>
      <c r="F154" s="71"/>
      <c r="G154" s="71"/>
      <c r="H154" s="26" t="s">
        <v>36</v>
      </c>
    </row>
    <row r="155" spans="1:8" x14ac:dyDescent="0.2">
      <c r="A155" s="1"/>
      <c r="B155" s="71">
        <v>2610608</v>
      </c>
      <c r="C155" s="64" t="s">
        <v>256</v>
      </c>
      <c r="D155" s="71">
        <v>8</v>
      </c>
      <c r="E155" s="71"/>
      <c r="F155" s="71"/>
      <c r="G155" s="71"/>
      <c r="H155" s="26" t="s">
        <v>36</v>
      </c>
    </row>
    <row r="156" spans="1:8" x14ac:dyDescent="0.2">
      <c r="A156" s="1"/>
      <c r="B156" s="71">
        <v>2611200</v>
      </c>
      <c r="C156" s="12" t="s">
        <v>174</v>
      </c>
      <c r="D156" s="71">
        <v>22</v>
      </c>
      <c r="E156" s="71">
        <v>21</v>
      </c>
      <c r="F156" s="71"/>
      <c r="G156" s="71"/>
      <c r="H156" s="26" t="s">
        <v>36</v>
      </c>
    </row>
    <row r="157" spans="1:8" x14ac:dyDescent="0.2">
      <c r="A157" s="1"/>
      <c r="B157" s="71">
        <v>2611507</v>
      </c>
      <c r="C157" s="64" t="s">
        <v>196</v>
      </c>
      <c r="D157" s="71">
        <v>18</v>
      </c>
      <c r="E157" s="71">
        <v>23</v>
      </c>
      <c r="F157" s="71"/>
      <c r="G157" s="71"/>
      <c r="H157" s="26" t="s">
        <v>36</v>
      </c>
    </row>
    <row r="158" spans="1:8" x14ac:dyDescent="0.2">
      <c r="A158" s="1"/>
      <c r="B158" s="71">
        <v>2611533</v>
      </c>
      <c r="C158" s="64" t="s">
        <v>148</v>
      </c>
      <c r="D158" s="71">
        <v>29</v>
      </c>
      <c r="E158" s="71"/>
      <c r="F158" s="71"/>
      <c r="G158" s="71"/>
      <c r="H158" s="26" t="s">
        <v>36</v>
      </c>
    </row>
    <row r="159" spans="1:8" x14ac:dyDescent="0.2">
      <c r="A159" s="1"/>
      <c r="B159" s="71">
        <v>2612109</v>
      </c>
      <c r="C159" s="64" t="s">
        <v>223</v>
      </c>
      <c r="D159" s="71">
        <v>12</v>
      </c>
      <c r="E159" s="71"/>
      <c r="F159" s="71"/>
      <c r="G159" s="71"/>
      <c r="H159" s="26" t="s">
        <v>36</v>
      </c>
    </row>
    <row r="160" spans="1:8" x14ac:dyDescent="0.2">
      <c r="A160" s="1"/>
      <c r="B160" s="71">
        <v>2612455</v>
      </c>
      <c r="C160" s="64" t="s">
        <v>120</v>
      </c>
      <c r="D160" s="71">
        <v>50</v>
      </c>
      <c r="E160" s="71"/>
      <c r="F160" s="71"/>
      <c r="G160" s="71"/>
      <c r="H160" s="26" t="s">
        <v>36</v>
      </c>
    </row>
    <row r="161" spans="1:8" x14ac:dyDescent="0.2">
      <c r="A161" s="1"/>
      <c r="B161" s="71">
        <v>2612505</v>
      </c>
      <c r="C161" s="64" t="s">
        <v>15</v>
      </c>
      <c r="D161" s="71">
        <v>19</v>
      </c>
      <c r="E161" s="71"/>
      <c r="F161" s="71"/>
      <c r="G161" s="71"/>
      <c r="H161" s="26" t="s">
        <v>36</v>
      </c>
    </row>
    <row r="162" spans="1:8" x14ac:dyDescent="0.2">
      <c r="A162" s="1"/>
      <c r="B162" s="71">
        <v>2612554</v>
      </c>
      <c r="C162" s="64" t="s">
        <v>119</v>
      </c>
      <c r="D162" s="71">
        <v>50</v>
      </c>
      <c r="E162" s="71"/>
      <c r="F162" s="71"/>
      <c r="G162" s="71"/>
      <c r="H162" s="26" t="s">
        <v>36</v>
      </c>
    </row>
    <row r="163" spans="1:8" x14ac:dyDescent="0.2">
      <c r="A163" s="1"/>
      <c r="B163" s="71">
        <v>2612604</v>
      </c>
      <c r="C163" s="64" t="s">
        <v>124</v>
      </c>
      <c r="D163" s="71">
        <v>52</v>
      </c>
      <c r="E163" s="71"/>
      <c r="F163" s="71"/>
      <c r="G163" s="71"/>
      <c r="H163" s="26" t="s">
        <v>36</v>
      </c>
    </row>
    <row r="164" spans="1:8" x14ac:dyDescent="0.2">
      <c r="A164" s="1"/>
      <c r="B164" s="71">
        <v>2612703</v>
      </c>
      <c r="C164" s="64" t="s">
        <v>207</v>
      </c>
      <c r="D164" s="71">
        <v>13</v>
      </c>
      <c r="E164" s="71"/>
      <c r="F164" s="71"/>
      <c r="G164" s="71"/>
      <c r="H164" s="26" t="s">
        <v>36</v>
      </c>
    </row>
    <row r="165" spans="1:8" x14ac:dyDescent="0.2">
      <c r="A165" s="1"/>
      <c r="B165" s="71">
        <v>2612802</v>
      </c>
      <c r="C165" s="64" t="s">
        <v>159</v>
      </c>
      <c r="D165" s="71">
        <v>28</v>
      </c>
      <c r="E165" s="71"/>
      <c r="F165" s="71"/>
      <c r="G165" s="71"/>
      <c r="H165" s="26" t="s">
        <v>36</v>
      </c>
    </row>
    <row r="166" spans="1:8" x14ac:dyDescent="0.2">
      <c r="A166" s="1"/>
      <c r="B166" s="71">
        <v>2612901</v>
      </c>
      <c r="C166" s="64" t="s">
        <v>202</v>
      </c>
      <c r="D166" s="71">
        <v>18</v>
      </c>
      <c r="E166" s="71"/>
      <c r="F166" s="71"/>
      <c r="G166" s="71"/>
      <c r="H166" s="26" t="s">
        <v>36</v>
      </c>
    </row>
    <row r="167" spans="1:8" x14ac:dyDescent="0.2">
      <c r="A167" s="1"/>
      <c r="B167" s="71">
        <v>2613107</v>
      </c>
      <c r="C167" s="12" t="s">
        <v>312</v>
      </c>
      <c r="D167" s="71">
        <v>14</v>
      </c>
      <c r="E167" s="71"/>
      <c r="F167" s="71"/>
      <c r="G167" s="71"/>
      <c r="H167" s="26" t="s">
        <v>36</v>
      </c>
    </row>
    <row r="168" spans="1:8" x14ac:dyDescent="0.2">
      <c r="A168" s="1"/>
      <c r="B168" s="71">
        <v>2613305</v>
      </c>
      <c r="C168" s="64" t="s">
        <v>205</v>
      </c>
      <c r="D168" s="71">
        <v>16</v>
      </c>
      <c r="E168" s="71"/>
      <c r="F168" s="71"/>
      <c r="G168" s="71"/>
      <c r="H168" s="26" t="s">
        <v>36</v>
      </c>
    </row>
    <row r="169" spans="1:8" x14ac:dyDescent="0.2">
      <c r="A169" s="1"/>
      <c r="B169" s="71">
        <v>2613602</v>
      </c>
      <c r="C169" s="64" t="s">
        <v>160</v>
      </c>
      <c r="D169" s="71">
        <v>28</v>
      </c>
      <c r="E169" s="71"/>
      <c r="F169" s="71"/>
      <c r="G169" s="71"/>
      <c r="H169" s="26" t="s">
        <v>36</v>
      </c>
    </row>
    <row r="170" spans="1:8" x14ac:dyDescent="0.2">
      <c r="A170" s="1"/>
      <c r="B170" s="71">
        <v>2613800</v>
      </c>
      <c r="C170" s="64" t="s">
        <v>234</v>
      </c>
      <c r="D170" s="71">
        <v>7</v>
      </c>
      <c r="E170" s="71"/>
      <c r="F170" s="71"/>
      <c r="G170" s="71"/>
      <c r="H170" s="26" t="s">
        <v>36</v>
      </c>
    </row>
    <row r="171" spans="1:8" x14ac:dyDescent="0.2">
      <c r="A171" s="1"/>
      <c r="B171" s="71">
        <v>2613909</v>
      </c>
      <c r="C171" s="64" t="s">
        <v>139</v>
      </c>
      <c r="D171" s="71">
        <v>30</v>
      </c>
      <c r="E171" s="71"/>
      <c r="F171" s="71"/>
      <c r="G171" s="71"/>
      <c r="H171" s="26" t="s">
        <v>36</v>
      </c>
    </row>
    <row r="172" spans="1:8" x14ac:dyDescent="0.2">
      <c r="A172" s="1"/>
      <c r="B172" s="71">
        <v>2614006</v>
      </c>
      <c r="C172" s="64" t="s">
        <v>130</v>
      </c>
      <c r="D172" s="71">
        <v>40</v>
      </c>
      <c r="E172" s="71"/>
      <c r="F172" s="71"/>
      <c r="G172" s="71"/>
      <c r="H172" s="26" t="s">
        <v>36</v>
      </c>
    </row>
    <row r="173" spans="1:8" x14ac:dyDescent="0.2">
      <c r="A173" s="1"/>
      <c r="B173" s="71">
        <v>2614105</v>
      </c>
      <c r="C173" s="64" t="s">
        <v>154</v>
      </c>
      <c r="D173" s="71">
        <v>32</v>
      </c>
      <c r="E173" s="71"/>
      <c r="F173" s="71"/>
      <c r="G173" s="71"/>
      <c r="H173" s="26" t="s">
        <v>36</v>
      </c>
    </row>
    <row r="174" spans="1:8" x14ac:dyDescent="0.2">
      <c r="A174" s="1"/>
      <c r="B174" s="71">
        <v>2614402</v>
      </c>
      <c r="C174" s="64" t="s">
        <v>152</v>
      </c>
      <c r="D174" s="71">
        <v>29</v>
      </c>
      <c r="E174" s="71"/>
      <c r="F174" s="71"/>
      <c r="G174" s="71"/>
      <c r="H174" s="26" t="s">
        <v>36</v>
      </c>
    </row>
    <row r="175" spans="1:8" x14ac:dyDescent="0.2">
      <c r="A175" s="1"/>
      <c r="B175" s="71">
        <v>2614501</v>
      </c>
      <c r="C175" s="64" t="s">
        <v>215</v>
      </c>
      <c r="D175" s="71">
        <v>13</v>
      </c>
      <c r="E175" s="71"/>
      <c r="F175" s="71"/>
      <c r="G175" s="71"/>
      <c r="H175" s="26" t="s">
        <v>36</v>
      </c>
    </row>
    <row r="176" spans="1:8" x14ac:dyDescent="0.2">
      <c r="A176" s="1"/>
      <c r="B176" s="71">
        <v>2614600</v>
      </c>
      <c r="C176" s="64" t="s">
        <v>156</v>
      </c>
      <c r="D176" s="71">
        <v>29</v>
      </c>
      <c r="E176" s="71"/>
      <c r="F176" s="71"/>
      <c r="G176" s="71"/>
      <c r="H176" s="26" t="s">
        <v>36</v>
      </c>
    </row>
    <row r="177" spans="1:8" x14ac:dyDescent="0.2">
      <c r="A177" s="1"/>
      <c r="B177" s="71">
        <v>2614709</v>
      </c>
      <c r="C177" s="64" t="s">
        <v>190</v>
      </c>
      <c r="D177" s="71">
        <v>21</v>
      </c>
      <c r="E177" s="71"/>
      <c r="F177" s="71"/>
      <c r="G177" s="71"/>
      <c r="H177" s="26" t="s">
        <v>36</v>
      </c>
    </row>
    <row r="178" spans="1:8" x14ac:dyDescent="0.2">
      <c r="A178" s="1"/>
      <c r="B178" s="71">
        <v>2614808</v>
      </c>
      <c r="C178" s="64" t="s">
        <v>141</v>
      </c>
      <c r="D178" s="71">
        <v>36</v>
      </c>
      <c r="E178" s="71"/>
      <c r="F178" s="71"/>
      <c r="G178" s="71"/>
      <c r="H178" s="26" t="s">
        <v>36</v>
      </c>
    </row>
    <row r="179" spans="1:8" x14ac:dyDescent="0.2">
      <c r="A179" s="1"/>
      <c r="B179" s="71">
        <v>2615201</v>
      </c>
      <c r="C179" s="64" t="s">
        <v>132</v>
      </c>
      <c r="D179" s="71">
        <v>45</v>
      </c>
      <c r="E179" s="71"/>
      <c r="F179" s="71"/>
      <c r="G179" s="71"/>
      <c r="H179" s="26" t="s">
        <v>36</v>
      </c>
    </row>
    <row r="180" spans="1:8" x14ac:dyDescent="0.2">
      <c r="A180" s="1"/>
      <c r="B180" s="71">
        <v>2615300</v>
      </c>
      <c r="C180" s="64" t="s">
        <v>245</v>
      </c>
      <c r="D180" s="71">
        <v>7</v>
      </c>
      <c r="E180" s="71"/>
      <c r="F180" s="71"/>
      <c r="G180" s="71"/>
      <c r="H180" s="26" t="s">
        <v>36</v>
      </c>
    </row>
    <row r="181" spans="1:8" x14ac:dyDescent="0.2">
      <c r="A181" s="1"/>
      <c r="B181" s="71">
        <v>2615508</v>
      </c>
      <c r="C181" s="64" t="s">
        <v>257</v>
      </c>
      <c r="D181" s="71">
        <v>8</v>
      </c>
      <c r="E181" s="71"/>
      <c r="F181" s="71"/>
      <c r="G181" s="71"/>
      <c r="H181" s="26" t="s">
        <v>36</v>
      </c>
    </row>
    <row r="182" spans="1:8" x14ac:dyDescent="0.2">
      <c r="A182" s="1"/>
      <c r="B182" s="71">
        <v>2615607</v>
      </c>
      <c r="C182" s="64" t="s">
        <v>123</v>
      </c>
      <c r="D182" s="71">
        <v>48</v>
      </c>
      <c r="E182" s="71"/>
      <c r="F182" s="71"/>
      <c r="G182" s="71"/>
      <c r="H182" s="26" t="s">
        <v>36</v>
      </c>
    </row>
    <row r="183" spans="1:8" x14ac:dyDescent="0.2">
      <c r="A183" s="1"/>
      <c r="B183" s="71">
        <v>2615706</v>
      </c>
      <c r="C183" s="64" t="s">
        <v>145</v>
      </c>
      <c r="D183" s="71">
        <v>30</v>
      </c>
      <c r="E183" s="71"/>
      <c r="F183" s="71"/>
      <c r="G183" s="71"/>
      <c r="H183" s="26" t="s">
        <v>36</v>
      </c>
    </row>
    <row r="184" spans="1:8" x14ac:dyDescent="0.2">
      <c r="A184" s="1"/>
      <c r="B184" s="71">
        <v>2615904</v>
      </c>
      <c r="C184" s="64" t="s">
        <v>163</v>
      </c>
      <c r="D184" s="71">
        <v>28</v>
      </c>
      <c r="E184" s="71"/>
      <c r="F184" s="71"/>
      <c r="G184" s="71"/>
      <c r="H184" s="26" t="s">
        <v>36</v>
      </c>
    </row>
    <row r="185" spans="1:8" x14ac:dyDescent="0.2">
      <c r="A185" s="1"/>
      <c r="B185" s="71">
        <v>2616001</v>
      </c>
      <c r="C185" s="64" t="s">
        <v>169</v>
      </c>
      <c r="D185" s="71">
        <v>26</v>
      </c>
      <c r="E185" s="71"/>
      <c r="F185" s="71"/>
      <c r="G185" s="71"/>
      <c r="H185" s="26" t="s">
        <v>36</v>
      </c>
    </row>
    <row r="186" spans="1:8" x14ac:dyDescent="0.2">
      <c r="A186" s="1"/>
      <c r="B186" s="71">
        <v>2616100</v>
      </c>
      <c r="C186" s="64" t="s">
        <v>134</v>
      </c>
      <c r="D186" s="71">
        <v>40</v>
      </c>
      <c r="E186" s="71"/>
      <c r="F186" s="71"/>
      <c r="G186" s="71"/>
      <c r="H186" s="26" t="s">
        <v>36</v>
      </c>
    </row>
    <row r="187" spans="1:8" x14ac:dyDescent="0.2">
      <c r="A187" s="1"/>
      <c r="B187" s="71">
        <v>2616183</v>
      </c>
      <c r="C187" s="64" t="s">
        <v>211</v>
      </c>
      <c r="D187" s="71">
        <v>13</v>
      </c>
      <c r="E187" s="71"/>
      <c r="F187" s="71"/>
      <c r="G187" s="71"/>
      <c r="H187" s="26" t="s">
        <v>36</v>
      </c>
    </row>
    <row r="188" spans="1:8" x14ac:dyDescent="0.2">
      <c r="A188" s="1"/>
      <c r="B188" s="71">
        <v>2616209</v>
      </c>
      <c r="C188" s="64" t="s">
        <v>198</v>
      </c>
      <c r="D188" s="71">
        <v>13</v>
      </c>
      <c r="E188" s="71"/>
      <c r="F188" s="71"/>
      <c r="G188" s="71"/>
      <c r="H188" s="26" t="s">
        <v>36</v>
      </c>
    </row>
    <row r="189" spans="1:8" x14ac:dyDescent="0.2">
      <c r="A189" s="1"/>
      <c r="B189" s="71">
        <v>2616308</v>
      </c>
      <c r="C189" s="64" t="s">
        <v>242</v>
      </c>
      <c r="D189" s="71">
        <v>7</v>
      </c>
      <c r="E189" s="71"/>
      <c r="F189" s="71"/>
      <c r="G189" s="71"/>
      <c r="H189" s="26" t="s">
        <v>36</v>
      </c>
    </row>
    <row r="190" spans="1:8" outlineLevel="6" x14ac:dyDescent="0.2">
      <c r="A190" s="1"/>
      <c r="B190" s="71">
        <v>2616506</v>
      </c>
      <c r="C190" s="64" t="s">
        <v>218</v>
      </c>
      <c r="D190" s="71">
        <v>11</v>
      </c>
      <c r="E190" s="71"/>
      <c r="F190" s="71"/>
      <c r="G190" s="71"/>
      <c r="H190" s="26" t="s">
        <v>36</v>
      </c>
    </row>
    <row r="193" spans="7:8" x14ac:dyDescent="0.2">
      <c r="G193" s="56">
        <f>COUNTIF($H$7:$H$190,$H193)</f>
        <v>79</v>
      </c>
      <c r="H193" s="98" t="s">
        <v>37</v>
      </c>
    </row>
    <row r="194" spans="7:8" x14ac:dyDescent="0.2">
      <c r="G194" s="56">
        <f>COUNTIF($H$7:$H$190,$H194)</f>
        <v>2</v>
      </c>
      <c r="H194" s="98" t="s">
        <v>109</v>
      </c>
    </row>
    <row r="195" spans="7:8" x14ac:dyDescent="0.2">
      <c r="G195" s="56">
        <f>COUNTIF($H$7:$H$190,$H195)</f>
        <v>103</v>
      </c>
      <c r="H195" s="56" t="s">
        <v>36</v>
      </c>
    </row>
  </sheetData>
  <sortState ref="A87:R190">
    <sortCondition ref="C87:C190"/>
  </sortState>
  <conditionalFormatting sqref="H146:H149 H77:H79 H141:H144 H139 H81:H84 H183:H190 H25:H47 H115:H133 H151:H153 H162:H174 H176:H177 H8:H14 H6 H160 H102:H113 H157:H158 H135:H136 H179:H181 H155 H59:H63 H49:H57 H86:H100">
    <cfRule type="cellIs" dxfId="80" priority="91" operator="equal">
      <formula>"Aterro Sanitário"</formula>
    </cfRule>
    <cfRule type="cellIs" dxfId="79" priority="92" operator="equal">
      <formula>"Aterro Controlado"</formula>
    </cfRule>
    <cfRule type="cellIs" dxfId="78" priority="93" operator="equal">
      <formula>"Lixão"</formula>
    </cfRule>
  </conditionalFormatting>
  <conditionalFormatting sqref="H161">
    <cfRule type="cellIs" dxfId="77" priority="85" operator="equal">
      <formula>"Aterro Sanitário"</formula>
    </cfRule>
    <cfRule type="cellIs" dxfId="76" priority="86" operator="equal">
      <formula>"Aterro Controlado"</formula>
    </cfRule>
    <cfRule type="cellIs" dxfId="75" priority="87" operator="equal">
      <formula>"Lixão"</formula>
    </cfRule>
  </conditionalFormatting>
  <conditionalFormatting sqref="H182">
    <cfRule type="cellIs" dxfId="74" priority="82" operator="equal">
      <formula>"Aterro Sanitário"</formula>
    </cfRule>
    <cfRule type="cellIs" dxfId="73" priority="83" operator="equal">
      <formula>"Aterro Controlado"</formula>
    </cfRule>
    <cfRule type="cellIs" dxfId="72" priority="84" operator="equal">
      <formula>"Lixão"</formula>
    </cfRule>
  </conditionalFormatting>
  <conditionalFormatting sqref="H114">
    <cfRule type="cellIs" dxfId="71" priority="79" operator="equal">
      <formula>"Aterro Sanitário"</formula>
    </cfRule>
    <cfRule type="cellIs" dxfId="70" priority="80" operator="equal">
      <formula>"Aterro Controlado"</formula>
    </cfRule>
    <cfRule type="cellIs" dxfId="69" priority="81" operator="equal">
      <formula>"Lixão"</formula>
    </cfRule>
  </conditionalFormatting>
  <conditionalFormatting sqref="H15">
    <cfRule type="cellIs" dxfId="68" priority="76" operator="equal">
      <formula>"Aterro Sanitário"</formula>
    </cfRule>
    <cfRule type="cellIs" dxfId="67" priority="77" operator="equal">
      <formula>"Aterro Controlado"</formula>
    </cfRule>
    <cfRule type="cellIs" dxfId="66" priority="78" operator="equal">
      <formula>"Lixão"</formula>
    </cfRule>
  </conditionalFormatting>
  <conditionalFormatting sqref="H16">
    <cfRule type="cellIs" dxfId="65" priority="73" operator="equal">
      <formula>"Aterro Sanitário"</formula>
    </cfRule>
    <cfRule type="cellIs" dxfId="64" priority="74" operator="equal">
      <formula>"Aterro Controlado"</formula>
    </cfRule>
    <cfRule type="cellIs" dxfId="63" priority="75" operator="equal">
      <formula>"Lixão"</formula>
    </cfRule>
  </conditionalFormatting>
  <conditionalFormatting sqref="H17:H24">
    <cfRule type="cellIs" dxfId="62" priority="64" operator="equal">
      <formula>"Aterro Sanitário"</formula>
    </cfRule>
    <cfRule type="cellIs" dxfId="61" priority="65" operator="equal">
      <formula>"Aterro Controlado"</formula>
    </cfRule>
    <cfRule type="cellIs" dxfId="60" priority="66" operator="equal">
      <formula>"Lixão"</formula>
    </cfRule>
  </conditionalFormatting>
  <conditionalFormatting sqref="H85">
    <cfRule type="cellIs" dxfId="59" priority="61" operator="equal">
      <formula>"Aterro Sanitário"</formula>
    </cfRule>
    <cfRule type="cellIs" dxfId="58" priority="62" operator="equal">
      <formula>"Aterro Controlado"</formula>
    </cfRule>
    <cfRule type="cellIs" dxfId="57" priority="63" operator="equal">
      <formula>"Lixão"</formula>
    </cfRule>
  </conditionalFormatting>
  <conditionalFormatting sqref="H145">
    <cfRule type="cellIs" dxfId="56" priority="58" operator="equal">
      <formula>"Aterro Sanitário"</formula>
    </cfRule>
    <cfRule type="cellIs" dxfId="55" priority="59" operator="equal">
      <formula>"Aterro Controlado"</formula>
    </cfRule>
    <cfRule type="cellIs" dxfId="54" priority="60" operator="equal">
      <formula>"Lixão"</formula>
    </cfRule>
  </conditionalFormatting>
  <conditionalFormatting sqref="H140">
    <cfRule type="cellIs" dxfId="53" priority="52" operator="equal">
      <formula>"Aterro Sanitário"</formula>
    </cfRule>
    <cfRule type="cellIs" dxfId="52" priority="53" operator="equal">
      <formula>"Aterro Controlado"</formula>
    </cfRule>
    <cfRule type="cellIs" dxfId="51" priority="54" operator="equal">
      <formula>"Lixão"</formula>
    </cfRule>
  </conditionalFormatting>
  <conditionalFormatting sqref="H138">
    <cfRule type="cellIs" dxfId="50" priority="49" operator="equal">
      <formula>"Aterro Sanitário"</formula>
    </cfRule>
    <cfRule type="cellIs" dxfId="49" priority="50" operator="equal">
      <formula>"Aterro Controlado"</formula>
    </cfRule>
    <cfRule type="cellIs" dxfId="48" priority="51" operator="equal">
      <formula>"Lixão"</formula>
    </cfRule>
  </conditionalFormatting>
  <conditionalFormatting sqref="H80">
    <cfRule type="cellIs" dxfId="47" priority="46" operator="equal">
      <formula>"Aterro Sanitário"</formula>
    </cfRule>
    <cfRule type="cellIs" dxfId="46" priority="47" operator="equal">
      <formula>"Aterro Controlado"</formula>
    </cfRule>
    <cfRule type="cellIs" dxfId="45" priority="48" operator="equal">
      <formula>"Lixão"</formula>
    </cfRule>
  </conditionalFormatting>
  <conditionalFormatting sqref="H150">
    <cfRule type="cellIs" dxfId="44" priority="43" operator="equal">
      <formula>"Aterro Sanitário"</formula>
    </cfRule>
    <cfRule type="cellIs" dxfId="43" priority="44" operator="equal">
      <formula>"Aterro Controlado"</formula>
    </cfRule>
    <cfRule type="cellIs" dxfId="42" priority="45" operator="equal">
      <formula>"Lixão"</formula>
    </cfRule>
  </conditionalFormatting>
  <conditionalFormatting sqref="H175">
    <cfRule type="cellIs" dxfId="41" priority="40" operator="equal">
      <formula>"Aterro Sanitário"</formula>
    </cfRule>
    <cfRule type="cellIs" dxfId="40" priority="41" operator="equal">
      <formula>"Aterro Controlado"</formula>
    </cfRule>
    <cfRule type="cellIs" dxfId="39" priority="42" operator="equal">
      <formula>"Lixão"</formula>
    </cfRule>
  </conditionalFormatting>
  <conditionalFormatting sqref="H64:H65 H68:H76">
    <cfRule type="cellIs" dxfId="38" priority="37" operator="equal">
      <formula>"Aterro Sanitário"</formula>
    </cfRule>
    <cfRule type="cellIs" dxfId="37" priority="38" operator="equal">
      <formula>"Aterro Controlado"</formula>
    </cfRule>
    <cfRule type="cellIs" dxfId="36" priority="39" operator="equal">
      <formula>"Lixão"</formula>
    </cfRule>
  </conditionalFormatting>
  <conditionalFormatting sqref="H7">
    <cfRule type="cellIs" dxfId="35" priority="34" operator="equal">
      <formula>"Aterro Sanitário"</formula>
    </cfRule>
    <cfRule type="cellIs" dxfId="34" priority="35" operator="equal">
      <formula>"Aterro Controlado"</formula>
    </cfRule>
    <cfRule type="cellIs" dxfId="33" priority="36" operator="equal">
      <formula>"Lixão"</formula>
    </cfRule>
  </conditionalFormatting>
  <conditionalFormatting sqref="H137">
    <cfRule type="cellIs" dxfId="32" priority="31" operator="equal">
      <formula>"Aterro Sanitário"</formula>
    </cfRule>
    <cfRule type="cellIs" dxfId="31" priority="32" operator="equal">
      <formula>"Aterro Controlado"</formula>
    </cfRule>
    <cfRule type="cellIs" dxfId="30" priority="33" operator="equal">
      <formula>"Lixão"</formula>
    </cfRule>
  </conditionalFormatting>
  <conditionalFormatting sqref="H159">
    <cfRule type="cellIs" dxfId="29" priority="28" operator="equal">
      <formula>"Aterro Sanitário"</formula>
    </cfRule>
    <cfRule type="cellIs" dxfId="28" priority="29" operator="equal">
      <formula>"Aterro Controlado"</formula>
    </cfRule>
    <cfRule type="cellIs" dxfId="27" priority="30" operator="equal">
      <formula>"Lixão"</formula>
    </cfRule>
  </conditionalFormatting>
  <conditionalFormatting sqref="H101">
    <cfRule type="cellIs" dxfId="26" priority="25" operator="equal">
      <formula>"Aterro Sanitário"</formula>
    </cfRule>
    <cfRule type="cellIs" dxfId="25" priority="26" operator="equal">
      <formula>"Aterro Controlado"</formula>
    </cfRule>
    <cfRule type="cellIs" dxfId="24" priority="27" operator="equal">
      <formula>"Lixão"</formula>
    </cfRule>
  </conditionalFormatting>
  <conditionalFormatting sqref="H156">
    <cfRule type="cellIs" dxfId="23" priority="22" operator="equal">
      <formula>"Aterro Sanitário"</formula>
    </cfRule>
    <cfRule type="cellIs" dxfId="22" priority="23" operator="equal">
      <formula>"Aterro Controlado"</formula>
    </cfRule>
    <cfRule type="cellIs" dxfId="21" priority="24" operator="equal">
      <formula>"Lixão"</formula>
    </cfRule>
  </conditionalFormatting>
  <conditionalFormatting sqref="H134">
    <cfRule type="cellIs" dxfId="20" priority="19" operator="equal">
      <formula>"Aterro Sanitário"</formula>
    </cfRule>
    <cfRule type="cellIs" dxfId="19" priority="20" operator="equal">
      <formula>"Aterro Controlado"</formula>
    </cfRule>
    <cfRule type="cellIs" dxfId="18" priority="21" operator="equal">
      <formula>"Lixão"</formula>
    </cfRule>
  </conditionalFormatting>
  <conditionalFormatting sqref="H178">
    <cfRule type="cellIs" dxfId="17" priority="16" operator="equal">
      <formula>"Aterro Sanitário"</formula>
    </cfRule>
    <cfRule type="cellIs" dxfId="16" priority="17" operator="equal">
      <formula>"Aterro Controlado"</formula>
    </cfRule>
    <cfRule type="cellIs" dxfId="15" priority="18" operator="equal">
      <formula>"Lixão"</formula>
    </cfRule>
  </conditionalFormatting>
  <conditionalFormatting sqref="H154">
    <cfRule type="cellIs" dxfId="14" priority="13" operator="equal">
      <formula>"Aterro Sanitário"</formula>
    </cfRule>
    <cfRule type="cellIs" dxfId="13" priority="14" operator="equal">
      <formula>"Aterro Controlado"</formula>
    </cfRule>
    <cfRule type="cellIs" dxfId="12" priority="15" operator="equal">
      <formula>"Lixão"</formula>
    </cfRule>
  </conditionalFormatting>
  <conditionalFormatting sqref="H66">
    <cfRule type="cellIs" dxfId="11" priority="10" operator="equal">
      <formula>"Aterro Sanitário"</formula>
    </cfRule>
    <cfRule type="cellIs" dxfId="10" priority="11" operator="equal">
      <formula>"Aterro Controlado"</formula>
    </cfRule>
    <cfRule type="cellIs" dxfId="9" priority="12" operator="equal">
      <formula>"Lixão"</formula>
    </cfRule>
  </conditionalFormatting>
  <conditionalFormatting sqref="H58">
    <cfRule type="cellIs" dxfId="8" priority="7" operator="equal">
      <formula>"Aterro Sanitário"</formula>
    </cfRule>
    <cfRule type="cellIs" dxfId="7" priority="8" operator="equal">
      <formula>"Aterro Controlado"</formula>
    </cfRule>
    <cfRule type="cellIs" dxfId="6" priority="9" operator="equal">
      <formula>"Lixão"</formula>
    </cfRule>
  </conditionalFormatting>
  <conditionalFormatting sqref="H48">
    <cfRule type="cellIs" dxfId="5" priority="4" operator="equal">
      <formula>"Aterro Sanitário"</formula>
    </cfRule>
    <cfRule type="cellIs" dxfId="4" priority="5" operator="equal">
      <formula>"Aterro Controlado"</formula>
    </cfRule>
    <cfRule type="cellIs" dxfId="3" priority="6" operator="equal">
      <formula>"Lixão"</formula>
    </cfRule>
  </conditionalFormatting>
  <conditionalFormatting sqref="H67">
    <cfRule type="cellIs" dxfId="2" priority="1" operator="equal">
      <formula>"Aterro Sanitário"</formula>
    </cfRule>
    <cfRule type="cellIs" dxfId="1" priority="2" operator="equal">
      <formula>"Aterro Controlado"</formula>
    </cfRule>
    <cfRule type="cellIs" dxfId="0" priority="3" operator="equal">
      <formula>"Lixão"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BreakPreview" zoomScale="75" zoomScaleNormal="52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1" sqref="A11"/>
    </sheetView>
  </sheetViews>
  <sheetFormatPr defaultRowHeight="23.85" customHeight="1" x14ac:dyDescent="0.2"/>
  <cols>
    <col min="1" max="1" width="57.140625" style="96" customWidth="1"/>
    <col min="2" max="2" width="33.42578125" style="96" customWidth="1"/>
    <col min="3" max="3" width="4.5703125" style="96" customWidth="1"/>
    <col min="4" max="4" width="4.42578125" style="96" customWidth="1"/>
    <col min="5" max="5" width="5.140625" style="96" customWidth="1"/>
    <col min="6" max="6" width="5.28515625" style="96" customWidth="1"/>
    <col min="7" max="7" width="5" style="96" customWidth="1"/>
    <col min="8" max="8" width="18.140625" style="96" customWidth="1"/>
    <col min="9" max="256" width="9.140625" style="88"/>
    <col min="257" max="257" width="57.140625" style="88" customWidth="1"/>
    <col min="258" max="258" width="33.42578125" style="88" customWidth="1"/>
    <col min="259" max="259" width="4.5703125" style="88" customWidth="1"/>
    <col min="260" max="260" width="4.42578125" style="88" customWidth="1"/>
    <col min="261" max="261" width="5.140625" style="88" customWidth="1"/>
    <col min="262" max="262" width="5.28515625" style="88" customWidth="1"/>
    <col min="263" max="263" width="5" style="88" customWidth="1"/>
    <col min="264" max="264" width="18.140625" style="88" customWidth="1"/>
    <col min="265" max="512" width="9.140625" style="88"/>
    <col min="513" max="513" width="57.140625" style="88" customWidth="1"/>
    <col min="514" max="514" width="33.42578125" style="88" customWidth="1"/>
    <col min="515" max="515" width="4.5703125" style="88" customWidth="1"/>
    <col min="516" max="516" width="4.42578125" style="88" customWidth="1"/>
    <col min="517" max="517" width="5.140625" style="88" customWidth="1"/>
    <col min="518" max="518" width="5.28515625" style="88" customWidth="1"/>
    <col min="519" max="519" width="5" style="88" customWidth="1"/>
    <col min="520" max="520" width="18.140625" style="88" customWidth="1"/>
    <col min="521" max="768" width="9.140625" style="88"/>
    <col min="769" max="769" width="57.140625" style="88" customWidth="1"/>
    <col min="770" max="770" width="33.42578125" style="88" customWidth="1"/>
    <col min="771" max="771" width="4.5703125" style="88" customWidth="1"/>
    <col min="772" max="772" width="4.42578125" style="88" customWidth="1"/>
    <col min="773" max="773" width="5.140625" style="88" customWidth="1"/>
    <col min="774" max="774" width="5.28515625" style="88" customWidth="1"/>
    <col min="775" max="775" width="5" style="88" customWidth="1"/>
    <col min="776" max="776" width="18.140625" style="88" customWidth="1"/>
    <col min="777" max="1024" width="9.140625" style="88"/>
    <col min="1025" max="1025" width="57.140625" style="88" customWidth="1"/>
    <col min="1026" max="1026" width="33.42578125" style="88" customWidth="1"/>
    <col min="1027" max="1027" width="4.5703125" style="88" customWidth="1"/>
    <col min="1028" max="1028" width="4.42578125" style="88" customWidth="1"/>
    <col min="1029" max="1029" width="5.140625" style="88" customWidth="1"/>
    <col min="1030" max="1030" width="5.28515625" style="88" customWidth="1"/>
    <col min="1031" max="1031" width="5" style="88" customWidth="1"/>
    <col min="1032" max="1032" width="18.140625" style="88" customWidth="1"/>
    <col min="1033" max="1280" width="9.140625" style="88"/>
    <col min="1281" max="1281" width="57.140625" style="88" customWidth="1"/>
    <col min="1282" max="1282" width="33.42578125" style="88" customWidth="1"/>
    <col min="1283" max="1283" width="4.5703125" style="88" customWidth="1"/>
    <col min="1284" max="1284" width="4.42578125" style="88" customWidth="1"/>
    <col min="1285" max="1285" width="5.140625" style="88" customWidth="1"/>
    <col min="1286" max="1286" width="5.28515625" style="88" customWidth="1"/>
    <col min="1287" max="1287" width="5" style="88" customWidth="1"/>
    <col min="1288" max="1288" width="18.140625" style="88" customWidth="1"/>
    <col min="1289" max="1536" width="9.140625" style="88"/>
    <col min="1537" max="1537" width="57.140625" style="88" customWidth="1"/>
    <col min="1538" max="1538" width="33.42578125" style="88" customWidth="1"/>
    <col min="1539" max="1539" width="4.5703125" style="88" customWidth="1"/>
    <col min="1540" max="1540" width="4.42578125" style="88" customWidth="1"/>
    <col min="1541" max="1541" width="5.140625" style="88" customWidth="1"/>
    <col min="1542" max="1542" width="5.28515625" style="88" customWidth="1"/>
    <col min="1543" max="1543" width="5" style="88" customWidth="1"/>
    <col min="1544" max="1544" width="18.140625" style="88" customWidth="1"/>
    <col min="1545" max="1792" width="9.140625" style="88"/>
    <col min="1793" max="1793" width="57.140625" style="88" customWidth="1"/>
    <col min="1794" max="1794" width="33.42578125" style="88" customWidth="1"/>
    <col min="1795" max="1795" width="4.5703125" style="88" customWidth="1"/>
    <col min="1796" max="1796" width="4.42578125" style="88" customWidth="1"/>
    <col min="1797" max="1797" width="5.140625" style="88" customWidth="1"/>
    <col min="1798" max="1798" width="5.28515625" style="88" customWidth="1"/>
    <col min="1799" max="1799" width="5" style="88" customWidth="1"/>
    <col min="1800" max="1800" width="18.140625" style="88" customWidth="1"/>
    <col min="1801" max="2048" width="9.140625" style="88"/>
    <col min="2049" max="2049" width="57.140625" style="88" customWidth="1"/>
    <col min="2050" max="2050" width="33.42578125" style="88" customWidth="1"/>
    <col min="2051" max="2051" width="4.5703125" style="88" customWidth="1"/>
    <col min="2052" max="2052" width="4.42578125" style="88" customWidth="1"/>
    <col min="2053" max="2053" width="5.140625" style="88" customWidth="1"/>
    <col min="2054" max="2054" width="5.28515625" style="88" customWidth="1"/>
    <col min="2055" max="2055" width="5" style="88" customWidth="1"/>
    <col min="2056" max="2056" width="18.140625" style="88" customWidth="1"/>
    <col min="2057" max="2304" width="9.140625" style="88"/>
    <col min="2305" max="2305" width="57.140625" style="88" customWidth="1"/>
    <col min="2306" max="2306" width="33.42578125" style="88" customWidth="1"/>
    <col min="2307" max="2307" width="4.5703125" style="88" customWidth="1"/>
    <col min="2308" max="2308" width="4.42578125" style="88" customWidth="1"/>
    <col min="2309" max="2309" width="5.140625" style="88" customWidth="1"/>
    <col min="2310" max="2310" width="5.28515625" style="88" customWidth="1"/>
    <col min="2311" max="2311" width="5" style="88" customWidth="1"/>
    <col min="2312" max="2312" width="18.140625" style="88" customWidth="1"/>
    <col min="2313" max="2560" width="9.140625" style="88"/>
    <col min="2561" max="2561" width="57.140625" style="88" customWidth="1"/>
    <col min="2562" max="2562" width="33.42578125" style="88" customWidth="1"/>
    <col min="2563" max="2563" width="4.5703125" style="88" customWidth="1"/>
    <col min="2564" max="2564" width="4.42578125" style="88" customWidth="1"/>
    <col min="2565" max="2565" width="5.140625" style="88" customWidth="1"/>
    <col min="2566" max="2566" width="5.28515625" style="88" customWidth="1"/>
    <col min="2567" max="2567" width="5" style="88" customWidth="1"/>
    <col min="2568" max="2568" width="18.140625" style="88" customWidth="1"/>
    <col min="2569" max="2816" width="9.140625" style="88"/>
    <col min="2817" max="2817" width="57.140625" style="88" customWidth="1"/>
    <col min="2818" max="2818" width="33.42578125" style="88" customWidth="1"/>
    <col min="2819" max="2819" width="4.5703125" style="88" customWidth="1"/>
    <col min="2820" max="2820" width="4.42578125" style="88" customWidth="1"/>
    <col min="2821" max="2821" width="5.140625" style="88" customWidth="1"/>
    <col min="2822" max="2822" width="5.28515625" style="88" customWidth="1"/>
    <col min="2823" max="2823" width="5" style="88" customWidth="1"/>
    <col min="2824" max="2824" width="18.140625" style="88" customWidth="1"/>
    <col min="2825" max="3072" width="9.140625" style="88"/>
    <col min="3073" max="3073" width="57.140625" style="88" customWidth="1"/>
    <col min="3074" max="3074" width="33.42578125" style="88" customWidth="1"/>
    <col min="3075" max="3075" width="4.5703125" style="88" customWidth="1"/>
    <col min="3076" max="3076" width="4.42578125" style="88" customWidth="1"/>
    <col min="3077" max="3077" width="5.140625" style="88" customWidth="1"/>
    <col min="3078" max="3078" width="5.28515625" style="88" customWidth="1"/>
    <col min="3079" max="3079" width="5" style="88" customWidth="1"/>
    <col min="3080" max="3080" width="18.140625" style="88" customWidth="1"/>
    <col min="3081" max="3328" width="9.140625" style="88"/>
    <col min="3329" max="3329" width="57.140625" style="88" customWidth="1"/>
    <col min="3330" max="3330" width="33.42578125" style="88" customWidth="1"/>
    <col min="3331" max="3331" width="4.5703125" style="88" customWidth="1"/>
    <col min="3332" max="3332" width="4.42578125" style="88" customWidth="1"/>
    <col min="3333" max="3333" width="5.140625" style="88" customWidth="1"/>
    <col min="3334" max="3334" width="5.28515625" style="88" customWidth="1"/>
    <col min="3335" max="3335" width="5" style="88" customWidth="1"/>
    <col min="3336" max="3336" width="18.140625" style="88" customWidth="1"/>
    <col min="3337" max="3584" width="9.140625" style="88"/>
    <col min="3585" max="3585" width="57.140625" style="88" customWidth="1"/>
    <col min="3586" max="3586" width="33.42578125" style="88" customWidth="1"/>
    <col min="3587" max="3587" width="4.5703125" style="88" customWidth="1"/>
    <col min="3588" max="3588" width="4.42578125" style="88" customWidth="1"/>
    <col min="3589" max="3589" width="5.140625" style="88" customWidth="1"/>
    <col min="3590" max="3590" width="5.28515625" style="88" customWidth="1"/>
    <col min="3591" max="3591" width="5" style="88" customWidth="1"/>
    <col min="3592" max="3592" width="18.140625" style="88" customWidth="1"/>
    <col min="3593" max="3840" width="9.140625" style="88"/>
    <col min="3841" max="3841" width="57.140625" style="88" customWidth="1"/>
    <col min="3842" max="3842" width="33.42578125" style="88" customWidth="1"/>
    <col min="3843" max="3843" width="4.5703125" style="88" customWidth="1"/>
    <col min="3844" max="3844" width="4.42578125" style="88" customWidth="1"/>
    <col min="3845" max="3845" width="5.140625" style="88" customWidth="1"/>
    <col min="3846" max="3846" width="5.28515625" style="88" customWidth="1"/>
    <col min="3847" max="3847" width="5" style="88" customWidth="1"/>
    <col min="3848" max="3848" width="18.140625" style="88" customWidth="1"/>
    <col min="3849" max="4096" width="9.140625" style="88"/>
    <col min="4097" max="4097" width="57.140625" style="88" customWidth="1"/>
    <col min="4098" max="4098" width="33.42578125" style="88" customWidth="1"/>
    <col min="4099" max="4099" width="4.5703125" style="88" customWidth="1"/>
    <col min="4100" max="4100" width="4.42578125" style="88" customWidth="1"/>
    <col min="4101" max="4101" width="5.140625" style="88" customWidth="1"/>
    <col min="4102" max="4102" width="5.28515625" style="88" customWidth="1"/>
    <col min="4103" max="4103" width="5" style="88" customWidth="1"/>
    <col min="4104" max="4104" width="18.140625" style="88" customWidth="1"/>
    <col min="4105" max="4352" width="9.140625" style="88"/>
    <col min="4353" max="4353" width="57.140625" style="88" customWidth="1"/>
    <col min="4354" max="4354" width="33.42578125" style="88" customWidth="1"/>
    <col min="4355" max="4355" width="4.5703125" style="88" customWidth="1"/>
    <col min="4356" max="4356" width="4.42578125" style="88" customWidth="1"/>
    <col min="4357" max="4357" width="5.140625" style="88" customWidth="1"/>
    <col min="4358" max="4358" width="5.28515625" style="88" customWidth="1"/>
    <col min="4359" max="4359" width="5" style="88" customWidth="1"/>
    <col min="4360" max="4360" width="18.140625" style="88" customWidth="1"/>
    <col min="4361" max="4608" width="9.140625" style="88"/>
    <col min="4609" max="4609" width="57.140625" style="88" customWidth="1"/>
    <col min="4610" max="4610" width="33.42578125" style="88" customWidth="1"/>
    <col min="4611" max="4611" width="4.5703125" style="88" customWidth="1"/>
    <col min="4612" max="4612" width="4.42578125" style="88" customWidth="1"/>
    <col min="4613" max="4613" width="5.140625" style="88" customWidth="1"/>
    <col min="4614" max="4614" width="5.28515625" style="88" customWidth="1"/>
    <col min="4615" max="4615" width="5" style="88" customWidth="1"/>
    <col min="4616" max="4616" width="18.140625" style="88" customWidth="1"/>
    <col min="4617" max="4864" width="9.140625" style="88"/>
    <col min="4865" max="4865" width="57.140625" style="88" customWidth="1"/>
    <col min="4866" max="4866" width="33.42578125" style="88" customWidth="1"/>
    <col min="4867" max="4867" width="4.5703125" style="88" customWidth="1"/>
    <col min="4868" max="4868" width="4.42578125" style="88" customWidth="1"/>
    <col min="4869" max="4869" width="5.140625" style="88" customWidth="1"/>
    <col min="4870" max="4870" width="5.28515625" style="88" customWidth="1"/>
    <col min="4871" max="4871" width="5" style="88" customWidth="1"/>
    <col min="4872" max="4872" width="18.140625" style="88" customWidth="1"/>
    <col min="4873" max="5120" width="9.140625" style="88"/>
    <col min="5121" max="5121" width="57.140625" style="88" customWidth="1"/>
    <col min="5122" max="5122" width="33.42578125" style="88" customWidth="1"/>
    <col min="5123" max="5123" width="4.5703125" style="88" customWidth="1"/>
    <col min="5124" max="5124" width="4.42578125" style="88" customWidth="1"/>
    <col min="5125" max="5125" width="5.140625" style="88" customWidth="1"/>
    <col min="5126" max="5126" width="5.28515625" style="88" customWidth="1"/>
    <col min="5127" max="5127" width="5" style="88" customWidth="1"/>
    <col min="5128" max="5128" width="18.140625" style="88" customWidth="1"/>
    <col min="5129" max="5376" width="9.140625" style="88"/>
    <col min="5377" max="5377" width="57.140625" style="88" customWidth="1"/>
    <col min="5378" max="5378" width="33.42578125" style="88" customWidth="1"/>
    <col min="5379" max="5379" width="4.5703125" style="88" customWidth="1"/>
    <col min="5380" max="5380" width="4.42578125" style="88" customWidth="1"/>
    <col min="5381" max="5381" width="5.140625" style="88" customWidth="1"/>
    <col min="5382" max="5382" width="5.28515625" style="88" customWidth="1"/>
    <col min="5383" max="5383" width="5" style="88" customWidth="1"/>
    <col min="5384" max="5384" width="18.140625" style="88" customWidth="1"/>
    <col min="5385" max="5632" width="9.140625" style="88"/>
    <col min="5633" max="5633" width="57.140625" style="88" customWidth="1"/>
    <col min="5634" max="5634" width="33.42578125" style="88" customWidth="1"/>
    <col min="5635" max="5635" width="4.5703125" style="88" customWidth="1"/>
    <col min="5636" max="5636" width="4.42578125" style="88" customWidth="1"/>
    <col min="5637" max="5637" width="5.140625" style="88" customWidth="1"/>
    <col min="5638" max="5638" width="5.28515625" style="88" customWidth="1"/>
    <col min="5639" max="5639" width="5" style="88" customWidth="1"/>
    <col min="5640" max="5640" width="18.140625" style="88" customWidth="1"/>
    <col min="5641" max="5888" width="9.140625" style="88"/>
    <col min="5889" max="5889" width="57.140625" style="88" customWidth="1"/>
    <col min="5890" max="5890" width="33.42578125" style="88" customWidth="1"/>
    <col min="5891" max="5891" width="4.5703125" style="88" customWidth="1"/>
    <col min="5892" max="5892" width="4.42578125" style="88" customWidth="1"/>
    <col min="5893" max="5893" width="5.140625" style="88" customWidth="1"/>
    <col min="5894" max="5894" width="5.28515625" style="88" customWidth="1"/>
    <col min="5895" max="5895" width="5" style="88" customWidth="1"/>
    <col min="5896" max="5896" width="18.140625" style="88" customWidth="1"/>
    <col min="5897" max="6144" width="9.140625" style="88"/>
    <col min="6145" max="6145" width="57.140625" style="88" customWidth="1"/>
    <col min="6146" max="6146" width="33.42578125" style="88" customWidth="1"/>
    <col min="6147" max="6147" width="4.5703125" style="88" customWidth="1"/>
    <col min="6148" max="6148" width="4.42578125" style="88" customWidth="1"/>
    <col min="6149" max="6149" width="5.140625" style="88" customWidth="1"/>
    <col min="6150" max="6150" width="5.28515625" style="88" customWidth="1"/>
    <col min="6151" max="6151" width="5" style="88" customWidth="1"/>
    <col min="6152" max="6152" width="18.140625" style="88" customWidth="1"/>
    <col min="6153" max="6400" width="9.140625" style="88"/>
    <col min="6401" max="6401" width="57.140625" style="88" customWidth="1"/>
    <col min="6402" max="6402" width="33.42578125" style="88" customWidth="1"/>
    <col min="6403" max="6403" width="4.5703125" style="88" customWidth="1"/>
    <col min="6404" max="6404" width="4.42578125" style="88" customWidth="1"/>
    <col min="6405" max="6405" width="5.140625" style="88" customWidth="1"/>
    <col min="6406" max="6406" width="5.28515625" style="88" customWidth="1"/>
    <col min="6407" max="6407" width="5" style="88" customWidth="1"/>
    <col min="6408" max="6408" width="18.140625" style="88" customWidth="1"/>
    <col min="6409" max="6656" width="9.140625" style="88"/>
    <col min="6657" max="6657" width="57.140625" style="88" customWidth="1"/>
    <col min="6658" max="6658" width="33.42578125" style="88" customWidth="1"/>
    <col min="6659" max="6659" width="4.5703125" style="88" customWidth="1"/>
    <col min="6660" max="6660" width="4.42578125" style="88" customWidth="1"/>
    <col min="6661" max="6661" width="5.140625" style="88" customWidth="1"/>
    <col min="6662" max="6662" width="5.28515625" style="88" customWidth="1"/>
    <col min="6663" max="6663" width="5" style="88" customWidth="1"/>
    <col min="6664" max="6664" width="18.140625" style="88" customWidth="1"/>
    <col min="6665" max="6912" width="9.140625" style="88"/>
    <col min="6913" max="6913" width="57.140625" style="88" customWidth="1"/>
    <col min="6914" max="6914" width="33.42578125" style="88" customWidth="1"/>
    <col min="6915" max="6915" width="4.5703125" style="88" customWidth="1"/>
    <col min="6916" max="6916" width="4.42578125" style="88" customWidth="1"/>
    <col min="6917" max="6917" width="5.140625" style="88" customWidth="1"/>
    <col min="6918" max="6918" width="5.28515625" style="88" customWidth="1"/>
    <col min="6919" max="6919" width="5" style="88" customWidth="1"/>
    <col min="6920" max="6920" width="18.140625" style="88" customWidth="1"/>
    <col min="6921" max="7168" width="9.140625" style="88"/>
    <col min="7169" max="7169" width="57.140625" style="88" customWidth="1"/>
    <col min="7170" max="7170" width="33.42578125" style="88" customWidth="1"/>
    <col min="7171" max="7171" width="4.5703125" style="88" customWidth="1"/>
    <col min="7172" max="7172" width="4.42578125" style="88" customWidth="1"/>
    <col min="7173" max="7173" width="5.140625" style="88" customWidth="1"/>
    <col min="7174" max="7174" width="5.28515625" style="88" customWidth="1"/>
    <col min="7175" max="7175" width="5" style="88" customWidth="1"/>
    <col min="7176" max="7176" width="18.140625" style="88" customWidth="1"/>
    <col min="7177" max="7424" width="9.140625" style="88"/>
    <col min="7425" max="7425" width="57.140625" style="88" customWidth="1"/>
    <col min="7426" max="7426" width="33.42578125" style="88" customWidth="1"/>
    <col min="7427" max="7427" width="4.5703125" style="88" customWidth="1"/>
    <col min="7428" max="7428" width="4.42578125" style="88" customWidth="1"/>
    <col min="7429" max="7429" width="5.140625" style="88" customWidth="1"/>
    <col min="7430" max="7430" width="5.28515625" style="88" customWidth="1"/>
    <col min="7431" max="7431" width="5" style="88" customWidth="1"/>
    <col min="7432" max="7432" width="18.140625" style="88" customWidth="1"/>
    <col min="7433" max="7680" width="9.140625" style="88"/>
    <col min="7681" max="7681" width="57.140625" style="88" customWidth="1"/>
    <col min="7682" max="7682" width="33.42578125" style="88" customWidth="1"/>
    <col min="7683" max="7683" width="4.5703125" style="88" customWidth="1"/>
    <col min="7684" max="7684" width="4.42578125" style="88" customWidth="1"/>
    <col min="7685" max="7685" width="5.140625" style="88" customWidth="1"/>
    <col min="7686" max="7686" width="5.28515625" style="88" customWidth="1"/>
    <col min="7687" max="7687" width="5" style="88" customWidth="1"/>
    <col min="7688" max="7688" width="18.140625" style="88" customWidth="1"/>
    <col min="7689" max="7936" width="9.140625" style="88"/>
    <col min="7937" max="7937" width="57.140625" style="88" customWidth="1"/>
    <col min="7938" max="7938" width="33.42578125" style="88" customWidth="1"/>
    <col min="7939" max="7939" width="4.5703125" style="88" customWidth="1"/>
    <col min="7940" max="7940" width="4.42578125" style="88" customWidth="1"/>
    <col min="7941" max="7941" width="5.140625" style="88" customWidth="1"/>
    <col min="7942" max="7942" width="5.28515625" style="88" customWidth="1"/>
    <col min="7943" max="7943" width="5" style="88" customWidth="1"/>
    <col min="7944" max="7944" width="18.140625" style="88" customWidth="1"/>
    <col min="7945" max="8192" width="9.140625" style="88"/>
    <col min="8193" max="8193" width="57.140625" style="88" customWidth="1"/>
    <col min="8194" max="8194" width="33.42578125" style="88" customWidth="1"/>
    <col min="8195" max="8195" width="4.5703125" style="88" customWidth="1"/>
    <col min="8196" max="8196" width="4.42578125" style="88" customWidth="1"/>
    <col min="8197" max="8197" width="5.140625" style="88" customWidth="1"/>
    <col min="8198" max="8198" width="5.28515625" style="88" customWidth="1"/>
    <col min="8199" max="8199" width="5" style="88" customWidth="1"/>
    <col min="8200" max="8200" width="18.140625" style="88" customWidth="1"/>
    <col min="8201" max="8448" width="9.140625" style="88"/>
    <col min="8449" max="8449" width="57.140625" style="88" customWidth="1"/>
    <col min="8450" max="8450" width="33.42578125" style="88" customWidth="1"/>
    <col min="8451" max="8451" width="4.5703125" style="88" customWidth="1"/>
    <col min="8452" max="8452" width="4.42578125" style="88" customWidth="1"/>
    <col min="8453" max="8453" width="5.140625" style="88" customWidth="1"/>
    <col min="8454" max="8454" width="5.28515625" style="88" customWidth="1"/>
    <col min="8455" max="8455" width="5" style="88" customWidth="1"/>
    <col min="8456" max="8456" width="18.140625" style="88" customWidth="1"/>
    <col min="8457" max="8704" width="9.140625" style="88"/>
    <col min="8705" max="8705" width="57.140625" style="88" customWidth="1"/>
    <col min="8706" max="8706" width="33.42578125" style="88" customWidth="1"/>
    <col min="8707" max="8707" width="4.5703125" style="88" customWidth="1"/>
    <col min="8708" max="8708" width="4.42578125" style="88" customWidth="1"/>
    <col min="8709" max="8709" width="5.140625" style="88" customWidth="1"/>
    <col min="8710" max="8710" width="5.28515625" style="88" customWidth="1"/>
    <col min="8711" max="8711" width="5" style="88" customWidth="1"/>
    <col min="8712" max="8712" width="18.140625" style="88" customWidth="1"/>
    <col min="8713" max="8960" width="9.140625" style="88"/>
    <col min="8961" max="8961" width="57.140625" style="88" customWidth="1"/>
    <col min="8962" max="8962" width="33.42578125" style="88" customWidth="1"/>
    <col min="8963" max="8963" width="4.5703125" style="88" customWidth="1"/>
    <col min="8964" max="8964" width="4.42578125" style="88" customWidth="1"/>
    <col min="8965" max="8965" width="5.140625" style="88" customWidth="1"/>
    <col min="8966" max="8966" width="5.28515625" style="88" customWidth="1"/>
    <col min="8967" max="8967" width="5" style="88" customWidth="1"/>
    <col min="8968" max="8968" width="18.140625" style="88" customWidth="1"/>
    <col min="8969" max="9216" width="9.140625" style="88"/>
    <col min="9217" max="9217" width="57.140625" style="88" customWidth="1"/>
    <col min="9218" max="9218" width="33.42578125" style="88" customWidth="1"/>
    <col min="9219" max="9219" width="4.5703125" style="88" customWidth="1"/>
    <col min="9220" max="9220" width="4.42578125" style="88" customWidth="1"/>
    <col min="9221" max="9221" width="5.140625" style="88" customWidth="1"/>
    <col min="9222" max="9222" width="5.28515625" style="88" customWidth="1"/>
    <col min="9223" max="9223" width="5" style="88" customWidth="1"/>
    <col min="9224" max="9224" width="18.140625" style="88" customWidth="1"/>
    <col min="9225" max="9472" width="9.140625" style="88"/>
    <col min="9473" max="9473" width="57.140625" style="88" customWidth="1"/>
    <col min="9474" max="9474" width="33.42578125" style="88" customWidth="1"/>
    <col min="9475" max="9475" width="4.5703125" style="88" customWidth="1"/>
    <col min="9476" max="9476" width="4.42578125" style="88" customWidth="1"/>
    <col min="9477" max="9477" width="5.140625" style="88" customWidth="1"/>
    <col min="9478" max="9478" width="5.28515625" style="88" customWidth="1"/>
    <col min="9479" max="9479" width="5" style="88" customWidth="1"/>
    <col min="9480" max="9480" width="18.140625" style="88" customWidth="1"/>
    <col min="9481" max="9728" width="9.140625" style="88"/>
    <col min="9729" max="9729" width="57.140625" style="88" customWidth="1"/>
    <col min="9730" max="9730" width="33.42578125" style="88" customWidth="1"/>
    <col min="9731" max="9731" width="4.5703125" style="88" customWidth="1"/>
    <col min="9732" max="9732" width="4.42578125" style="88" customWidth="1"/>
    <col min="9733" max="9733" width="5.140625" style="88" customWidth="1"/>
    <col min="9734" max="9734" width="5.28515625" style="88" customWidth="1"/>
    <col min="9735" max="9735" width="5" style="88" customWidth="1"/>
    <col min="9736" max="9736" width="18.140625" style="88" customWidth="1"/>
    <col min="9737" max="9984" width="9.140625" style="88"/>
    <col min="9985" max="9985" width="57.140625" style="88" customWidth="1"/>
    <col min="9986" max="9986" width="33.42578125" style="88" customWidth="1"/>
    <col min="9987" max="9987" width="4.5703125" style="88" customWidth="1"/>
    <col min="9988" max="9988" width="4.42578125" style="88" customWidth="1"/>
    <col min="9989" max="9989" width="5.140625" style="88" customWidth="1"/>
    <col min="9990" max="9990" width="5.28515625" style="88" customWidth="1"/>
    <col min="9991" max="9991" width="5" style="88" customWidth="1"/>
    <col min="9992" max="9992" width="18.140625" style="88" customWidth="1"/>
    <col min="9993" max="10240" width="9.140625" style="88"/>
    <col min="10241" max="10241" width="57.140625" style="88" customWidth="1"/>
    <col min="10242" max="10242" width="33.42578125" style="88" customWidth="1"/>
    <col min="10243" max="10243" width="4.5703125" style="88" customWidth="1"/>
    <col min="10244" max="10244" width="4.42578125" style="88" customWidth="1"/>
    <col min="10245" max="10245" width="5.140625" style="88" customWidth="1"/>
    <col min="10246" max="10246" width="5.28515625" style="88" customWidth="1"/>
    <col min="10247" max="10247" width="5" style="88" customWidth="1"/>
    <col min="10248" max="10248" width="18.140625" style="88" customWidth="1"/>
    <col min="10249" max="10496" width="9.140625" style="88"/>
    <col min="10497" max="10497" width="57.140625" style="88" customWidth="1"/>
    <col min="10498" max="10498" width="33.42578125" style="88" customWidth="1"/>
    <col min="10499" max="10499" width="4.5703125" style="88" customWidth="1"/>
    <col min="10500" max="10500" width="4.42578125" style="88" customWidth="1"/>
    <col min="10501" max="10501" width="5.140625" style="88" customWidth="1"/>
    <col min="10502" max="10502" width="5.28515625" style="88" customWidth="1"/>
    <col min="10503" max="10503" width="5" style="88" customWidth="1"/>
    <col min="10504" max="10504" width="18.140625" style="88" customWidth="1"/>
    <col min="10505" max="10752" width="9.140625" style="88"/>
    <col min="10753" max="10753" width="57.140625" style="88" customWidth="1"/>
    <col min="10754" max="10754" width="33.42578125" style="88" customWidth="1"/>
    <col min="10755" max="10755" width="4.5703125" style="88" customWidth="1"/>
    <col min="10756" max="10756" width="4.42578125" style="88" customWidth="1"/>
    <col min="10757" max="10757" width="5.140625" style="88" customWidth="1"/>
    <col min="10758" max="10758" width="5.28515625" style="88" customWidth="1"/>
    <col min="10759" max="10759" width="5" style="88" customWidth="1"/>
    <col min="10760" max="10760" width="18.140625" style="88" customWidth="1"/>
    <col min="10761" max="11008" width="9.140625" style="88"/>
    <col min="11009" max="11009" width="57.140625" style="88" customWidth="1"/>
    <col min="11010" max="11010" width="33.42578125" style="88" customWidth="1"/>
    <col min="11011" max="11011" width="4.5703125" style="88" customWidth="1"/>
    <col min="11012" max="11012" width="4.42578125" style="88" customWidth="1"/>
    <col min="11013" max="11013" width="5.140625" style="88" customWidth="1"/>
    <col min="11014" max="11014" width="5.28515625" style="88" customWidth="1"/>
    <col min="11015" max="11015" width="5" style="88" customWidth="1"/>
    <col min="11016" max="11016" width="18.140625" style="88" customWidth="1"/>
    <col min="11017" max="11264" width="9.140625" style="88"/>
    <col min="11265" max="11265" width="57.140625" style="88" customWidth="1"/>
    <col min="11266" max="11266" width="33.42578125" style="88" customWidth="1"/>
    <col min="11267" max="11267" width="4.5703125" style="88" customWidth="1"/>
    <col min="11268" max="11268" width="4.42578125" style="88" customWidth="1"/>
    <col min="11269" max="11269" width="5.140625" style="88" customWidth="1"/>
    <col min="11270" max="11270" width="5.28515625" style="88" customWidth="1"/>
    <col min="11271" max="11271" width="5" style="88" customWidth="1"/>
    <col min="11272" max="11272" width="18.140625" style="88" customWidth="1"/>
    <col min="11273" max="11520" width="9.140625" style="88"/>
    <col min="11521" max="11521" width="57.140625" style="88" customWidth="1"/>
    <col min="11522" max="11522" width="33.42578125" style="88" customWidth="1"/>
    <col min="11523" max="11523" width="4.5703125" style="88" customWidth="1"/>
    <col min="11524" max="11524" width="4.42578125" style="88" customWidth="1"/>
    <col min="11525" max="11525" width="5.140625" style="88" customWidth="1"/>
    <col min="11526" max="11526" width="5.28515625" style="88" customWidth="1"/>
    <col min="11527" max="11527" width="5" style="88" customWidth="1"/>
    <col min="11528" max="11528" width="18.140625" style="88" customWidth="1"/>
    <col min="11529" max="11776" width="9.140625" style="88"/>
    <col min="11777" max="11777" width="57.140625" style="88" customWidth="1"/>
    <col min="11778" max="11778" width="33.42578125" style="88" customWidth="1"/>
    <col min="11779" max="11779" width="4.5703125" style="88" customWidth="1"/>
    <col min="11780" max="11780" width="4.42578125" style="88" customWidth="1"/>
    <col min="11781" max="11781" width="5.140625" style="88" customWidth="1"/>
    <col min="11782" max="11782" width="5.28515625" style="88" customWidth="1"/>
    <col min="11783" max="11783" width="5" style="88" customWidth="1"/>
    <col min="11784" max="11784" width="18.140625" style="88" customWidth="1"/>
    <col min="11785" max="12032" width="9.140625" style="88"/>
    <col min="12033" max="12033" width="57.140625" style="88" customWidth="1"/>
    <col min="12034" max="12034" width="33.42578125" style="88" customWidth="1"/>
    <col min="12035" max="12035" width="4.5703125" style="88" customWidth="1"/>
    <col min="12036" max="12036" width="4.42578125" style="88" customWidth="1"/>
    <col min="12037" max="12037" width="5.140625" style="88" customWidth="1"/>
    <col min="12038" max="12038" width="5.28515625" style="88" customWidth="1"/>
    <col min="12039" max="12039" width="5" style="88" customWidth="1"/>
    <col min="12040" max="12040" width="18.140625" style="88" customWidth="1"/>
    <col min="12041" max="12288" width="9.140625" style="88"/>
    <col min="12289" max="12289" width="57.140625" style="88" customWidth="1"/>
    <col min="12290" max="12290" width="33.42578125" style="88" customWidth="1"/>
    <col min="12291" max="12291" width="4.5703125" style="88" customWidth="1"/>
    <col min="12292" max="12292" width="4.42578125" style="88" customWidth="1"/>
    <col min="12293" max="12293" width="5.140625" style="88" customWidth="1"/>
    <col min="12294" max="12294" width="5.28515625" style="88" customWidth="1"/>
    <col min="12295" max="12295" width="5" style="88" customWidth="1"/>
    <col min="12296" max="12296" width="18.140625" style="88" customWidth="1"/>
    <col min="12297" max="12544" width="9.140625" style="88"/>
    <col min="12545" max="12545" width="57.140625" style="88" customWidth="1"/>
    <col min="12546" max="12546" width="33.42578125" style="88" customWidth="1"/>
    <col min="12547" max="12547" width="4.5703125" style="88" customWidth="1"/>
    <col min="12548" max="12548" width="4.42578125" style="88" customWidth="1"/>
    <col min="12549" max="12549" width="5.140625" style="88" customWidth="1"/>
    <col min="12550" max="12550" width="5.28515625" style="88" customWidth="1"/>
    <col min="12551" max="12551" width="5" style="88" customWidth="1"/>
    <col min="12552" max="12552" width="18.140625" style="88" customWidth="1"/>
    <col min="12553" max="12800" width="9.140625" style="88"/>
    <col min="12801" max="12801" width="57.140625" style="88" customWidth="1"/>
    <col min="12802" max="12802" width="33.42578125" style="88" customWidth="1"/>
    <col min="12803" max="12803" width="4.5703125" style="88" customWidth="1"/>
    <col min="12804" max="12804" width="4.42578125" style="88" customWidth="1"/>
    <col min="12805" max="12805" width="5.140625" style="88" customWidth="1"/>
    <col min="12806" max="12806" width="5.28515625" style="88" customWidth="1"/>
    <col min="12807" max="12807" width="5" style="88" customWidth="1"/>
    <col min="12808" max="12808" width="18.140625" style="88" customWidth="1"/>
    <col min="12809" max="13056" width="9.140625" style="88"/>
    <col min="13057" max="13057" width="57.140625" style="88" customWidth="1"/>
    <col min="13058" max="13058" width="33.42578125" style="88" customWidth="1"/>
    <col min="13059" max="13059" width="4.5703125" style="88" customWidth="1"/>
    <col min="13060" max="13060" width="4.42578125" style="88" customWidth="1"/>
    <col min="13061" max="13061" width="5.140625" style="88" customWidth="1"/>
    <col min="13062" max="13062" width="5.28515625" style="88" customWidth="1"/>
    <col min="13063" max="13063" width="5" style="88" customWidth="1"/>
    <col min="13064" max="13064" width="18.140625" style="88" customWidth="1"/>
    <col min="13065" max="13312" width="9.140625" style="88"/>
    <col min="13313" max="13313" width="57.140625" style="88" customWidth="1"/>
    <col min="13314" max="13314" width="33.42578125" style="88" customWidth="1"/>
    <col min="13315" max="13315" width="4.5703125" style="88" customWidth="1"/>
    <col min="13316" max="13316" width="4.42578125" style="88" customWidth="1"/>
    <col min="13317" max="13317" width="5.140625" style="88" customWidth="1"/>
    <col min="13318" max="13318" width="5.28515625" style="88" customWidth="1"/>
    <col min="13319" max="13319" width="5" style="88" customWidth="1"/>
    <col min="13320" max="13320" width="18.140625" style="88" customWidth="1"/>
    <col min="13321" max="13568" width="9.140625" style="88"/>
    <col min="13569" max="13569" width="57.140625" style="88" customWidth="1"/>
    <col min="13570" max="13570" width="33.42578125" style="88" customWidth="1"/>
    <col min="13571" max="13571" width="4.5703125" style="88" customWidth="1"/>
    <col min="13572" max="13572" width="4.42578125" style="88" customWidth="1"/>
    <col min="13573" max="13573" width="5.140625" style="88" customWidth="1"/>
    <col min="13574" max="13574" width="5.28515625" style="88" customWidth="1"/>
    <col min="13575" max="13575" width="5" style="88" customWidth="1"/>
    <col min="13576" max="13576" width="18.140625" style="88" customWidth="1"/>
    <col min="13577" max="13824" width="9.140625" style="88"/>
    <col min="13825" max="13825" width="57.140625" style="88" customWidth="1"/>
    <col min="13826" max="13826" width="33.42578125" style="88" customWidth="1"/>
    <col min="13827" max="13827" width="4.5703125" style="88" customWidth="1"/>
    <col min="13828" max="13828" width="4.42578125" style="88" customWidth="1"/>
    <col min="13829" max="13829" width="5.140625" style="88" customWidth="1"/>
    <col min="13830" max="13830" width="5.28515625" style="88" customWidth="1"/>
    <col min="13831" max="13831" width="5" style="88" customWidth="1"/>
    <col min="13832" max="13832" width="18.140625" style="88" customWidth="1"/>
    <col min="13833" max="14080" width="9.140625" style="88"/>
    <col min="14081" max="14081" width="57.140625" style="88" customWidth="1"/>
    <col min="14082" max="14082" width="33.42578125" style="88" customWidth="1"/>
    <col min="14083" max="14083" width="4.5703125" style="88" customWidth="1"/>
    <col min="14084" max="14084" width="4.42578125" style="88" customWidth="1"/>
    <col min="14085" max="14085" width="5.140625" style="88" customWidth="1"/>
    <col min="14086" max="14086" width="5.28515625" style="88" customWidth="1"/>
    <col min="14087" max="14087" width="5" style="88" customWidth="1"/>
    <col min="14088" max="14088" width="18.140625" style="88" customWidth="1"/>
    <col min="14089" max="14336" width="9.140625" style="88"/>
    <col min="14337" max="14337" width="57.140625" style="88" customWidth="1"/>
    <col min="14338" max="14338" width="33.42578125" style="88" customWidth="1"/>
    <col min="14339" max="14339" width="4.5703125" style="88" customWidth="1"/>
    <col min="14340" max="14340" width="4.42578125" style="88" customWidth="1"/>
    <col min="14341" max="14341" width="5.140625" style="88" customWidth="1"/>
    <col min="14342" max="14342" width="5.28515625" style="88" customWidth="1"/>
    <col min="14343" max="14343" width="5" style="88" customWidth="1"/>
    <col min="14344" max="14344" width="18.140625" style="88" customWidth="1"/>
    <col min="14345" max="14592" width="9.140625" style="88"/>
    <col min="14593" max="14593" width="57.140625" style="88" customWidth="1"/>
    <col min="14594" max="14594" width="33.42578125" style="88" customWidth="1"/>
    <col min="14595" max="14595" width="4.5703125" style="88" customWidth="1"/>
    <col min="14596" max="14596" width="4.42578125" style="88" customWidth="1"/>
    <col min="14597" max="14597" width="5.140625" style="88" customWidth="1"/>
    <col min="14598" max="14598" width="5.28515625" style="88" customWidth="1"/>
    <col min="14599" max="14599" width="5" style="88" customWidth="1"/>
    <col min="14600" max="14600" width="18.140625" style="88" customWidth="1"/>
    <col min="14601" max="14848" width="9.140625" style="88"/>
    <col min="14849" max="14849" width="57.140625" style="88" customWidth="1"/>
    <col min="14850" max="14850" width="33.42578125" style="88" customWidth="1"/>
    <col min="14851" max="14851" width="4.5703125" style="88" customWidth="1"/>
    <col min="14852" max="14852" width="4.42578125" style="88" customWidth="1"/>
    <col min="14853" max="14853" width="5.140625" style="88" customWidth="1"/>
    <col min="14854" max="14854" width="5.28515625" style="88" customWidth="1"/>
    <col min="14855" max="14855" width="5" style="88" customWidth="1"/>
    <col min="14856" max="14856" width="18.140625" style="88" customWidth="1"/>
    <col min="14857" max="15104" width="9.140625" style="88"/>
    <col min="15105" max="15105" width="57.140625" style="88" customWidth="1"/>
    <col min="15106" max="15106" width="33.42578125" style="88" customWidth="1"/>
    <col min="15107" max="15107" width="4.5703125" style="88" customWidth="1"/>
    <col min="15108" max="15108" width="4.42578125" style="88" customWidth="1"/>
    <col min="15109" max="15109" width="5.140625" style="88" customWidth="1"/>
    <col min="15110" max="15110" width="5.28515625" style="88" customWidth="1"/>
    <col min="15111" max="15111" width="5" style="88" customWidth="1"/>
    <col min="15112" max="15112" width="18.140625" style="88" customWidth="1"/>
    <col min="15113" max="15360" width="9.140625" style="88"/>
    <col min="15361" max="15361" width="57.140625" style="88" customWidth="1"/>
    <col min="15362" max="15362" width="33.42578125" style="88" customWidth="1"/>
    <col min="15363" max="15363" width="4.5703125" style="88" customWidth="1"/>
    <col min="15364" max="15364" width="4.42578125" style="88" customWidth="1"/>
    <col min="15365" max="15365" width="5.140625" style="88" customWidth="1"/>
    <col min="15366" max="15366" width="5.28515625" style="88" customWidth="1"/>
    <col min="15367" max="15367" width="5" style="88" customWidth="1"/>
    <col min="15368" max="15368" width="18.140625" style="88" customWidth="1"/>
    <col min="15369" max="15616" width="9.140625" style="88"/>
    <col min="15617" max="15617" width="57.140625" style="88" customWidth="1"/>
    <col min="15618" max="15618" width="33.42578125" style="88" customWidth="1"/>
    <col min="15619" max="15619" width="4.5703125" style="88" customWidth="1"/>
    <col min="15620" max="15620" width="4.42578125" style="88" customWidth="1"/>
    <col min="15621" max="15621" width="5.140625" style="88" customWidth="1"/>
    <col min="15622" max="15622" width="5.28515625" style="88" customWidth="1"/>
    <col min="15623" max="15623" width="5" style="88" customWidth="1"/>
    <col min="15624" max="15624" width="18.140625" style="88" customWidth="1"/>
    <col min="15625" max="15872" width="9.140625" style="88"/>
    <col min="15873" max="15873" width="57.140625" style="88" customWidth="1"/>
    <col min="15874" max="15874" width="33.42578125" style="88" customWidth="1"/>
    <col min="15875" max="15875" width="4.5703125" style="88" customWidth="1"/>
    <col min="15876" max="15876" width="4.42578125" style="88" customWidth="1"/>
    <col min="15877" max="15877" width="5.140625" style="88" customWidth="1"/>
    <col min="15878" max="15878" width="5.28515625" style="88" customWidth="1"/>
    <col min="15879" max="15879" width="5" style="88" customWidth="1"/>
    <col min="15880" max="15880" width="18.140625" style="88" customWidth="1"/>
    <col min="15881" max="16128" width="9.140625" style="88"/>
    <col min="16129" max="16129" width="57.140625" style="88" customWidth="1"/>
    <col min="16130" max="16130" width="33.42578125" style="88" customWidth="1"/>
    <col min="16131" max="16131" width="4.5703125" style="88" customWidth="1"/>
    <col min="16132" max="16132" width="4.42578125" style="88" customWidth="1"/>
    <col min="16133" max="16133" width="5.140625" style="88" customWidth="1"/>
    <col min="16134" max="16134" width="5.28515625" style="88" customWidth="1"/>
    <col min="16135" max="16135" width="5" style="88" customWidth="1"/>
    <col min="16136" max="16136" width="18.140625" style="88" customWidth="1"/>
    <col min="16137" max="16384" width="9.140625" style="88"/>
  </cols>
  <sheetData>
    <row r="1" spans="1:8" ht="39.75" customHeight="1" x14ac:dyDescent="0.2">
      <c r="A1" s="128" t="s">
        <v>360</v>
      </c>
      <c r="B1" s="128"/>
      <c r="C1" s="128"/>
      <c r="D1" s="128"/>
      <c r="E1" s="128"/>
      <c r="F1" s="128"/>
      <c r="G1" s="128"/>
      <c r="H1" s="128"/>
    </row>
    <row r="2" spans="1:8" ht="36" x14ac:dyDescent="0.2">
      <c r="A2" s="121" t="s">
        <v>313</v>
      </c>
      <c r="B2" s="121" t="s">
        <v>0</v>
      </c>
      <c r="C2" s="121" t="s">
        <v>296</v>
      </c>
      <c r="D2" s="121" t="s">
        <v>297</v>
      </c>
      <c r="E2" s="121" t="s">
        <v>298</v>
      </c>
      <c r="F2" s="121" t="s">
        <v>299</v>
      </c>
      <c r="G2" s="121" t="s">
        <v>300</v>
      </c>
      <c r="H2" s="123" t="s">
        <v>301</v>
      </c>
    </row>
    <row r="3" spans="1:8" ht="18" customHeight="1" x14ac:dyDescent="0.2">
      <c r="A3" s="91" t="s">
        <v>302</v>
      </c>
      <c r="B3" s="89" t="s">
        <v>260</v>
      </c>
      <c r="C3" s="89">
        <v>3</v>
      </c>
      <c r="D3" s="89">
        <v>7</v>
      </c>
      <c r="E3" s="89">
        <v>10</v>
      </c>
      <c r="F3" s="89">
        <v>40</v>
      </c>
      <c r="G3" s="89">
        <v>20</v>
      </c>
      <c r="H3" s="90">
        <f t="shared" ref="H3:H17" si="0">SUM(C3:G3)</f>
        <v>80</v>
      </c>
    </row>
    <row r="4" spans="1:8" ht="18" customHeight="1" x14ac:dyDescent="0.2">
      <c r="A4" s="91" t="s">
        <v>314</v>
      </c>
      <c r="B4" s="89" t="s">
        <v>199</v>
      </c>
      <c r="C4" s="89">
        <v>0</v>
      </c>
      <c r="D4" s="89">
        <v>0</v>
      </c>
      <c r="E4" s="89">
        <v>0</v>
      </c>
      <c r="F4" s="89">
        <v>0</v>
      </c>
      <c r="G4" s="89">
        <v>20</v>
      </c>
      <c r="H4" s="90">
        <f t="shared" si="0"/>
        <v>20</v>
      </c>
    </row>
    <row r="5" spans="1:8" ht="18" customHeight="1" x14ac:dyDescent="0.2">
      <c r="A5" s="91" t="s">
        <v>361</v>
      </c>
      <c r="B5" s="89" t="s">
        <v>166</v>
      </c>
      <c r="C5" s="89">
        <v>3</v>
      </c>
      <c r="D5" s="89">
        <v>7</v>
      </c>
      <c r="E5" s="89">
        <v>10</v>
      </c>
      <c r="F5" s="89">
        <v>40</v>
      </c>
      <c r="G5" s="89">
        <v>20</v>
      </c>
      <c r="H5" s="90">
        <f t="shared" si="0"/>
        <v>80</v>
      </c>
    </row>
    <row r="6" spans="1:8" ht="18" customHeight="1" x14ac:dyDescent="0.2">
      <c r="A6" s="91" t="s">
        <v>347</v>
      </c>
      <c r="B6" s="89" t="s">
        <v>173</v>
      </c>
      <c r="C6" s="89">
        <v>3</v>
      </c>
      <c r="D6" s="89">
        <v>7</v>
      </c>
      <c r="E6" s="89">
        <v>10</v>
      </c>
      <c r="F6" s="89">
        <v>40</v>
      </c>
      <c r="G6" s="89">
        <v>20</v>
      </c>
      <c r="H6" s="90">
        <f t="shared" si="0"/>
        <v>80</v>
      </c>
    </row>
    <row r="7" spans="1:8" ht="18" customHeight="1" x14ac:dyDescent="0.2">
      <c r="A7" s="91" t="s">
        <v>314</v>
      </c>
      <c r="B7" s="89" t="s">
        <v>17</v>
      </c>
      <c r="C7" s="89">
        <v>0</v>
      </c>
      <c r="D7" s="89">
        <v>0</v>
      </c>
      <c r="E7" s="89">
        <v>0</v>
      </c>
      <c r="F7" s="89">
        <v>0</v>
      </c>
      <c r="G7" s="89">
        <v>20</v>
      </c>
      <c r="H7" s="90">
        <f t="shared" si="0"/>
        <v>20</v>
      </c>
    </row>
    <row r="8" spans="1:8" ht="18" customHeight="1" x14ac:dyDescent="0.2">
      <c r="A8" s="91" t="s">
        <v>315</v>
      </c>
      <c r="B8" s="89" t="s">
        <v>229</v>
      </c>
      <c r="C8" s="92">
        <v>3</v>
      </c>
      <c r="D8" s="92">
        <v>7</v>
      </c>
      <c r="E8" s="92">
        <v>10</v>
      </c>
      <c r="F8" s="92">
        <v>0</v>
      </c>
      <c r="G8" s="92">
        <v>20</v>
      </c>
      <c r="H8" s="90">
        <f t="shared" si="0"/>
        <v>40</v>
      </c>
    </row>
    <row r="9" spans="1:8" ht="18" customHeight="1" x14ac:dyDescent="0.2">
      <c r="A9" s="91" t="s">
        <v>302</v>
      </c>
      <c r="B9" s="89" t="s">
        <v>261</v>
      </c>
      <c r="C9" s="92">
        <v>3</v>
      </c>
      <c r="D9" s="92">
        <v>7</v>
      </c>
      <c r="E9" s="92">
        <v>10</v>
      </c>
      <c r="F9" s="92">
        <v>40</v>
      </c>
      <c r="G9" s="92">
        <v>20</v>
      </c>
      <c r="H9" s="90">
        <f t="shared" si="0"/>
        <v>80</v>
      </c>
    </row>
    <row r="10" spans="1:8" ht="18" customHeight="1" x14ac:dyDescent="0.2">
      <c r="A10" s="91" t="s">
        <v>316</v>
      </c>
      <c r="B10" s="89" t="s">
        <v>10</v>
      </c>
      <c r="C10" s="92">
        <v>3</v>
      </c>
      <c r="D10" s="92">
        <v>7</v>
      </c>
      <c r="E10" s="92">
        <v>10</v>
      </c>
      <c r="F10" s="92">
        <v>40</v>
      </c>
      <c r="G10" s="92">
        <v>20</v>
      </c>
      <c r="H10" s="90">
        <f t="shared" si="0"/>
        <v>80</v>
      </c>
    </row>
    <row r="11" spans="1:8" ht="18" customHeight="1" x14ac:dyDescent="0.2">
      <c r="A11" s="91" t="s">
        <v>315</v>
      </c>
      <c r="B11" s="89" t="s">
        <v>220</v>
      </c>
      <c r="C11" s="92">
        <v>3</v>
      </c>
      <c r="D11" s="92">
        <v>7</v>
      </c>
      <c r="E11" s="92">
        <v>10</v>
      </c>
      <c r="F11" s="92">
        <v>0</v>
      </c>
      <c r="G11" s="92">
        <v>20</v>
      </c>
      <c r="H11" s="90">
        <f t="shared" ref="H11" si="1">SUM(C11:G11)</f>
        <v>40</v>
      </c>
    </row>
    <row r="12" spans="1:8" ht="18" customHeight="1" x14ac:dyDescent="0.2">
      <c r="A12" s="91" t="s">
        <v>317</v>
      </c>
      <c r="B12" s="89" t="s">
        <v>241</v>
      </c>
      <c r="C12" s="92">
        <v>0</v>
      </c>
      <c r="D12" s="92">
        <v>0</v>
      </c>
      <c r="E12" s="92">
        <v>0</v>
      </c>
      <c r="F12" s="92">
        <v>0</v>
      </c>
      <c r="G12" s="92">
        <v>20</v>
      </c>
      <c r="H12" s="90">
        <f t="shared" si="0"/>
        <v>20</v>
      </c>
    </row>
    <row r="13" spans="1:8" ht="18" customHeight="1" x14ac:dyDescent="0.2">
      <c r="A13" s="91" t="s">
        <v>314</v>
      </c>
      <c r="B13" s="89" t="s">
        <v>210</v>
      </c>
      <c r="C13" s="89">
        <v>0</v>
      </c>
      <c r="D13" s="89">
        <v>0</v>
      </c>
      <c r="E13" s="89">
        <v>0</v>
      </c>
      <c r="F13" s="89">
        <v>0</v>
      </c>
      <c r="G13" s="89">
        <v>20</v>
      </c>
      <c r="H13" s="90">
        <f t="shared" si="0"/>
        <v>20</v>
      </c>
    </row>
    <row r="14" spans="1:8" ht="18" customHeight="1" x14ac:dyDescent="0.2">
      <c r="A14" s="91" t="s">
        <v>347</v>
      </c>
      <c r="B14" s="89" t="s">
        <v>14</v>
      </c>
      <c r="C14" s="89">
        <v>3</v>
      </c>
      <c r="D14" s="89">
        <v>7</v>
      </c>
      <c r="E14" s="89">
        <v>10</v>
      </c>
      <c r="F14" s="89">
        <v>40</v>
      </c>
      <c r="G14" s="89">
        <v>20</v>
      </c>
      <c r="H14" s="90">
        <f t="shared" si="0"/>
        <v>80</v>
      </c>
    </row>
    <row r="15" spans="1:8" ht="18" customHeight="1" x14ac:dyDescent="0.2">
      <c r="A15" s="91" t="s">
        <v>314</v>
      </c>
      <c r="B15" s="89" t="s">
        <v>212</v>
      </c>
      <c r="C15" s="89">
        <v>0</v>
      </c>
      <c r="D15" s="89">
        <v>0</v>
      </c>
      <c r="E15" s="89">
        <v>0</v>
      </c>
      <c r="F15" s="89">
        <v>0</v>
      </c>
      <c r="G15" s="89">
        <v>20</v>
      </c>
      <c r="H15" s="90">
        <f t="shared" si="0"/>
        <v>20</v>
      </c>
    </row>
    <row r="16" spans="1:8" ht="18" customHeight="1" x14ac:dyDescent="0.2">
      <c r="A16" s="91" t="s">
        <v>361</v>
      </c>
      <c r="B16" s="89" t="s">
        <v>177</v>
      </c>
      <c r="C16" s="89">
        <v>3</v>
      </c>
      <c r="D16" s="89">
        <v>7</v>
      </c>
      <c r="E16" s="89">
        <v>10</v>
      </c>
      <c r="F16" s="89">
        <v>40</v>
      </c>
      <c r="G16" s="89">
        <v>20</v>
      </c>
      <c r="H16" s="90">
        <f t="shared" ref="H16" si="2">SUM(C16:G16)</f>
        <v>80</v>
      </c>
    </row>
    <row r="17" spans="1:8" ht="18" customHeight="1" x14ac:dyDescent="0.2">
      <c r="A17" s="91" t="s">
        <v>316</v>
      </c>
      <c r="B17" s="89" t="s">
        <v>164</v>
      </c>
      <c r="C17" s="89">
        <v>3</v>
      </c>
      <c r="D17" s="89">
        <v>7</v>
      </c>
      <c r="E17" s="89">
        <v>10</v>
      </c>
      <c r="F17" s="89">
        <v>40</v>
      </c>
      <c r="G17" s="89">
        <v>20</v>
      </c>
      <c r="H17" s="90">
        <f t="shared" si="0"/>
        <v>80</v>
      </c>
    </row>
    <row r="18" spans="1:8" ht="18" customHeight="1" x14ac:dyDescent="0.2">
      <c r="A18" s="91" t="s">
        <v>303</v>
      </c>
      <c r="B18" s="89" t="s">
        <v>4</v>
      </c>
      <c r="C18" s="92">
        <v>3</v>
      </c>
      <c r="D18" s="92">
        <v>7</v>
      </c>
      <c r="E18" s="92">
        <v>10</v>
      </c>
      <c r="F18" s="92">
        <v>40</v>
      </c>
      <c r="G18" s="92">
        <v>20</v>
      </c>
      <c r="H18" s="90">
        <f t="shared" ref="H18:H31" si="3">C18+D18+E18+F18+G18</f>
        <v>80</v>
      </c>
    </row>
    <row r="19" spans="1:8" ht="18" customHeight="1" x14ac:dyDescent="0.2">
      <c r="A19" s="91" t="s">
        <v>318</v>
      </c>
      <c r="B19" s="89" t="s">
        <v>189</v>
      </c>
      <c r="C19" s="92">
        <v>3</v>
      </c>
      <c r="D19" s="92">
        <v>7</v>
      </c>
      <c r="E19" s="92">
        <v>10</v>
      </c>
      <c r="F19" s="92">
        <v>40</v>
      </c>
      <c r="G19" s="92">
        <v>20</v>
      </c>
      <c r="H19" s="90">
        <f t="shared" si="3"/>
        <v>80</v>
      </c>
    </row>
    <row r="20" spans="1:8" ht="18" customHeight="1" x14ac:dyDescent="0.2">
      <c r="A20" s="91" t="s">
        <v>319</v>
      </c>
      <c r="B20" s="89" t="s">
        <v>172</v>
      </c>
      <c r="C20" s="92">
        <v>0</v>
      </c>
      <c r="D20" s="92">
        <v>0</v>
      </c>
      <c r="E20" s="92">
        <v>0</v>
      </c>
      <c r="F20" s="92">
        <v>0</v>
      </c>
      <c r="G20" s="92">
        <v>20</v>
      </c>
      <c r="H20" s="90">
        <f t="shared" si="3"/>
        <v>20</v>
      </c>
    </row>
    <row r="21" spans="1:8" ht="18" customHeight="1" x14ac:dyDescent="0.2">
      <c r="A21" s="91" t="s">
        <v>318</v>
      </c>
      <c r="B21" s="89" t="s">
        <v>187</v>
      </c>
      <c r="C21" s="92">
        <v>3</v>
      </c>
      <c r="D21" s="92">
        <v>7</v>
      </c>
      <c r="E21" s="92">
        <v>10</v>
      </c>
      <c r="F21" s="92">
        <v>40</v>
      </c>
      <c r="G21" s="92">
        <v>20</v>
      </c>
      <c r="H21" s="90">
        <f t="shared" si="3"/>
        <v>80</v>
      </c>
    </row>
    <row r="22" spans="1:8" ht="18" customHeight="1" x14ac:dyDescent="0.2">
      <c r="A22" s="91" t="s">
        <v>318</v>
      </c>
      <c r="B22" s="89" t="s">
        <v>191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0">
        <f t="shared" si="3"/>
        <v>0</v>
      </c>
    </row>
    <row r="23" spans="1:8" ht="18" customHeight="1" x14ac:dyDescent="0.2">
      <c r="A23" s="91" t="s">
        <v>319</v>
      </c>
      <c r="B23" s="89" t="s">
        <v>115</v>
      </c>
      <c r="C23" s="92">
        <v>0</v>
      </c>
      <c r="D23" s="92">
        <v>0</v>
      </c>
      <c r="E23" s="92">
        <v>0</v>
      </c>
      <c r="F23" s="92">
        <v>0</v>
      </c>
      <c r="G23" s="92">
        <v>20</v>
      </c>
      <c r="H23" s="90">
        <f t="shared" si="3"/>
        <v>20</v>
      </c>
    </row>
    <row r="24" spans="1:8" ht="18" customHeight="1" x14ac:dyDescent="0.2">
      <c r="A24" s="91" t="s">
        <v>320</v>
      </c>
      <c r="B24" s="89" t="s">
        <v>18</v>
      </c>
      <c r="C24" s="89">
        <v>3</v>
      </c>
      <c r="D24" s="89">
        <v>7</v>
      </c>
      <c r="E24" s="89">
        <v>10</v>
      </c>
      <c r="F24" s="89">
        <v>40</v>
      </c>
      <c r="G24" s="89">
        <v>20</v>
      </c>
      <c r="H24" s="90">
        <f t="shared" si="3"/>
        <v>80</v>
      </c>
    </row>
    <row r="25" spans="1:8" ht="18" customHeight="1" x14ac:dyDescent="0.2">
      <c r="A25" s="91" t="s">
        <v>315</v>
      </c>
      <c r="B25" s="89" t="s">
        <v>233</v>
      </c>
      <c r="C25" s="92">
        <v>3</v>
      </c>
      <c r="D25" s="92">
        <v>7</v>
      </c>
      <c r="E25" s="92">
        <v>10</v>
      </c>
      <c r="F25" s="92">
        <v>0</v>
      </c>
      <c r="G25" s="92">
        <v>20</v>
      </c>
      <c r="H25" s="90">
        <f t="shared" si="3"/>
        <v>40</v>
      </c>
    </row>
    <row r="26" spans="1:8" ht="18" customHeight="1" x14ac:dyDescent="0.2">
      <c r="A26" s="91" t="s">
        <v>302</v>
      </c>
      <c r="B26" s="89" t="s">
        <v>262</v>
      </c>
      <c r="C26" s="92">
        <v>3</v>
      </c>
      <c r="D26" s="92">
        <v>7</v>
      </c>
      <c r="E26" s="92">
        <v>10</v>
      </c>
      <c r="F26" s="92">
        <v>40</v>
      </c>
      <c r="G26" s="92">
        <v>20</v>
      </c>
      <c r="H26" s="90">
        <f t="shared" si="3"/>
        <v>80</v>
      </c>
    </row>
    <row r="27" spans="1:8" ht="18" customHeight="1" x14ac:dyDescent="0.2">
      <c r="A27" s="91" t="s">
        <v>319</v>
      </c>
      <c r="B27" s="89" t="s">
        <v>182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0">
        <f t="shared" si="3"/>
        <v>0</v>
      </c>
    </row>
    <row r="28" spans="1:8" ht="18" customHeight="1" x14ac:dyDescent="0.2">
      <c r="A28" s="91" t="s">
        <v>315</v>
      </c>
      <c r="B28" s="89" t="s">
        <v>228</v>
      </c>
      <c r="C28" s="92">
        <v>3</v>
      </c>
      <c r="D28" s="92">
        <v>7</v>
      </c>
      <c r="E28" s="92">
        <v>10</v>
      </c>
      <c r="F28" s="92">
        <v>0</v>
      </c>
      <c r="G28" s="92">
        <v>20</v>
      </c>
      <c r="H28" s="90">
        <f t="shared" si="3"/>
        <v>40</v>
      </c>
    </row>
    <row r="29" spans="1:8" ht="18" customHeight="1" x14ac:dyDescent="0.2">
      <c r="A29" s="91" t="s">
        <v>315</v>
      </c>
      <c r="B29" s="89" t="s">
        <v>22</v>
      </c>
      <c r="C29" s="92">
        <v>3</v>
      </c>
      <c r="D29" s="92">
        <v>7</v>
      </c>
      <c r="E29" s="92">
        <v>10</v>
      </c>
      <c r="F29" s="92">
        <v>0</v>
      </c>
      <c r="G29" s="92">
        <v>20</v>
      </c>
      <c r="H29" s="90">
        <f t="shared" si="3"/>
        <v>40</v>
      </c>
    </row>
    <row r="30" spans="1:8" ht="18" customHeight="1" x14ac:dyDescent="0.2">
      <c r="A30" s="91" t="s">
        <v>315</v>
      </c>
      <c r="B30" s="89" t="s">
        <v>235</v>
      </c>
      <c r="C30" s="92">
        <v>3</v>
      </c>
      <c r="D30" s="92">
        <v>7</v>
      </c>
      <c r="E30" s="92">
        <v>10</v>
      </c>
      <c r="F30" s="92">
        <v>0</v>
      </c>
      <c r="G30" s="92">
        <v>20</v>
      </c>
      <c r="H30" s="90">
        <f t="shared" si="3"/>
        <v>40</v>
      </c>
    </row>
    <row r="31" spans="1:8" ht="18" customHeight="1" x14ac:dyDescent="0.2">
      <c r="A31" s="91" t="s">
        <v>319</v>
      </c>
      <c r="B31" s="89" t="s">
        <v>13</v>
      </c>
      <c r="C31" s="92">
        <v>0</v>
      </c>
      <c r="D31" s="92">
        <v>0</v>
      </c>
      <c r="E31" s="92">
        <v>0</v>
      </c>
      <c r="F31" s="92">
        <v>0</v>
      </c>
      <c r="G31" s="92">
        <v>20</v>
      </c>
      <c r="H31" s="90">
        <f t="shared" si="3"/>
        <v>20</v>
      </c>
    </row>
    <row r="32" spans="1:8" ht="18" customHeight="1" x14ac:dyDescent="0.2">
      <c r="A32" s="91" t="s">
        <v>302</v>
      </c>
      <c r="B32" s="89" t="s">
        <v>5</v>
      </c>
      <c r="C32" s="89">
        <v>3</v>
      </c>
      <c r="D32" s="89">
        <v>7</v>
      </c>
      <c r="E32" s="89">
        <v>10</v>
      </c>
      <c r="F32" s="89">
        <v>40</v>
      </c>
      <c r="G32" s="89">
        <v>20</v>
      </c>
      <c r="H32" s="90">
        <f t="shared" ref="H32:H39" si="4">SUM(C32:G32)</f>
        <v>80</v>
      </c>
    </row>
    <row r="33" spans="1:8" ht="18" customHeight="1" x14ac:dyDescent="0.2">
      <c r="A33" s="91" t="s">
        <v>321</v>
      </c>
      <c r="B33" s="89" t="s">
        <v>20</v>
      </c>
      <c r="C33" s="89">
        <v>3</v>
      </c>
      <c r="D33" s="89">
        <v>7</v>
      </c>
      <c r="E33" s="89">
        <v>10</v>
      </c>
      <c r="F33" s="89">
        <v>40</v>
      </c>
      <c r="G33" s="89">
        <v>20</v>
      </c>
      <c r="H33" s="90">
        <f t="shared" si="4"/>
        <v>80</v>
      </c>
    </row>
    <row r="34" spans="1:8" ht="18" customHeight="1" x14ac:dyDescent="0.2">
      <c r="A34" s="91" t="s">
        <v>361</v>
      </c>
      <c r="B34" s="89" t="s">
        <v>11</v>
      </c>
      <c r="C34" s="92">
        <v>3</v>
      </c>
      <c r="D34" s="92">
        <v>7</v>
      </c>
      <c r="E34" s="92">
        <v>10</v>
      </c>
      <c r="F34" s="92">
        <v>40</v>
      </c>
      <c r="G34" s="92">
        <v>20</v>
      </c>
      <c r="H34" s="90">
        <f t="shared" si="4"/>
        <v>80</v>
      </c>
    </row>
    <row r="35" spans="1:8" ht="18" customHeight="1" x14ac:dyDescent="0.2">
      <c r="A35" s="91" t="s">
        <v>318</v>
      </c>
      <c r="B35" s="89" t="s">
        <v>192</v>
      </c>
      <c r="C35" s="92">
        <v>3</v>
      </c>
      <c r="D35" s="92">
        <v>7</v>
      </c>
      <c r="E35" s="92">
        <v>10</v>
      </c>
      <c r="F35" s="92">
        <v>40</v>
      </c>
      <c r="G35" s="92">
        <v>20</v>
      </c>
      <c r="H35" s="90">
        <f t="shared" si="4"/>
        <v>80</v>
      </c>
    </row>
    <row r="36" spans="1:8" ht="18" customHeight="1" x14ac:dyDescent="0.2">
      <c r="A36" s="91" t="s">
        <v>302</v>
      </c>
      <c r="B36" s="89" t="s">
        <v>265</v>
      </c>
      <c r="C36" s="89">
        <v>3</v>
      </c>
      <c r="D36" s="89">
        <v>7</v>
      </c>
      <c r="E36" s="89">
        <v>10</v>
      </c>
      <c r="F36" s="89">
        <v>40</v>
      </c>
      <c r="G36" s="89">
        <v>20</v>
      </c>
      <c r="H36" s="90">
        <f t="shared" si="4"/>
        <v>80</v>
      </c>
    </row>
    <row r="37" spans="1:8" ht="18" customHeight="1" x14ac:dyDescent="0.2">
      <c r="A37" s="91" t="s">
        <v>322</v>
      </c>
      <c r="B37" s="89" t="s">
        <v>254</v>
      </c>
      <c r="C37" s="92">
        <v>3</v>
      </c>
      <c r="D37" s="92">
        <v>7</v>
      </c>
      <c r="E37" s="92">
        <v>0</v>
      </c>
      <c r="F37" s="92">
        <v>0</v>
      </c>
      <c r="G37" s="92">
        <v>0</v>
      </c>
      <c r="H37" s="90">
        <f t="shared" si="4"/>
        <v>10</v>
      </c>
    </row>
    <row r="38" spans="1:8" ht="18" customHeight="1" x14ac:dyDescent="0.2">
      <c r="A38" s="91" t="s">
        <v>302</v>
      </c>
      <c r="B38" s="89" t="s">
        <v>269</v>
      </c>
      <c r="C38" s="89">
        <v>3</v>
      </c>
      <c r="D38" s="89">
        <v>7</v>
      </c>
      <c r="E38" s="89">
        <v>10</v>
      </c>
      <c r="F38" s="89">
        <v>40</v>
      </c>
      <c r="G38" s="89">
        <v>20</v>
      </c>
      <c r="H38" s="90">
        <f t="shared" si="4"/>
        <v>80</v>
      </c>
    </row>
    <row r="39" spans="1:8" ht="18" customHeight="1" x14ac:dyDescent="0.2">
      <c r="A39" s="91" t="s">
        <v>302</v>
      </c>
      <c r="B39" s="89" t="s">
        <v>268</v>
      </c>
      <c r="C39" s="89">
        <v>3</v>
      </c>
      <c r="D39" s="89">
        <v>7</v>
      </c>
      <c r="E39" s="89">
        <v>10</v>
      </c>
      <c r="F39" s="89">
        <v>40</v>
      </c>
      <c r="G39" s="89">
        <v>20</v>
      </c>
      <c r="H39" s="90">
        <f t="shared" si="4"/>
        <v>80</v>
      </c>
    </row>
    <row r="40" spans="1:8" ht="18" customHeight="1" x14ac:dyDescent="0.2">
      <c r="A40" s="91" t="s">
        <v>303</v>
      </c>
      <c r="B40" s="89" t="s">
        <v>263</v>
      </c>
      <c r="C40" s="92">
        <v>3</v>
      </c>
      <c r="D40" s="92">
        <v>7</v>
      </c>
      <c r="E40" s="92">
        <v>10</v>
      </c>
      <c r="F40" s="92">
        <v>40</v>
      </c>
      <c r="G40" s="92">
        <v>20</v>
      </c>
      <c r="H40" s="90">
        <f t="shared" ref="H40:H47" si="5">C40+D40+E40+F40+G40</f>
        <v>80</v>
      </c>
    </row>
    <row r="41" spans="1:8" ht="18" customHeight="1" x14ac:dyDescent="0.2">
      <c r="A41" s="91" t="s">
        <v>318</v>
      </c>
      <c r="B41" s="89" t="s">
        <v>181</v>
      </c>
      <c r="C41" s="92">
        <v>3</v>
      </c>
      <c r="D41" s="92">
        <v>7</v>
      </c>
      <c r="E41" s="92">
        <v>10</v>
      </c>
      <c r="F41" s="92">
        <v>40</v>
      </c>
      <c r="G41" s="92">
        <v>20</v>
      </c>
      <c r="H41" s="90">
        <f t="shared" si="5"/>
        <v>80</v>
      </c>
    </row>
    <row r="42" spans="1:8" ht="18" customHeight="1" x14ac:dyDescent="0.2">
      <c r="A42" s="91" t="s">
        <v>318</v>
      </c>
      <c r="B42" s="89" t="s">
        <v>184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0">
        <f t="shared" si="5"/>
        <v>0</v>
      </c>
    </row>
    <row r="43" spans="1:8" ht="18" customHeight="1" x14ac:dyDescent="0.2">
      <c r="A43" s="91" t="s">
        <v>318</v>
      </c>
      <c r="B43" s="89" t="s">
        <v>194</v>
      </c>
      <c r="C43" s="92">
        <v>3</v>
      </c>
      <c r="D43" s="92">
        <v>7</v>
      </c>
      <c r="E43" s="92">
        <v>10</v>
      </c>
      <c r="F43" s="92">
        <v>40</v>
      </c>
      <c r="G43" s="92">
        <v>20</v>
      </c>
      <c r="H43" s="90">
        <f t="shared" si="5"/>
        <v>80</v>
      </c>
    </row>
    <row r="44" spans="1:8" ht="18" customHeight="1" x14ac:dyDescent="0.2">
      <c r="A44" s="91" t="s">
        <v>319</v>
      </c>
      <c r="B44" s="89" t="s">
        <v>180</v>
      </c>
      <c r="C44" s="92">
        <v>0</v>
      </c>
      <c r="D44" s="92">
        <v>0</v>
      </c>
      <c r="E44" s="92">
        <v>0</v>
      </c>
      <c r="F44" s="92">
        <v>0</v>
      </c>
      <c r="G44" s="92">
        <v>20</v>
      </c>
      <c r="H44" s="90">
        <f t="shared" si="5"/>
        <v>20</v>
      </c>
    </row>
    <row r="45" spans="1:8" ht="18" customHeight="1" x14ac:dyDescent="0.2">
      <c r="A45" s="91" t="s">
        <v>314</v>
      </c>
      <c r="B45" s="89" t="s">
        <v>201</v>
      </c>
      <c r="C45" s="89">
        <v>0</v>
      </c>
      <c r="D45" s="89">
        <v>0</v>
      </c>
      <c r="E45" s="89">
        <v>0</v>
      </c>
      <c r="F45" s="89">
        <v>0</v>
      </c>
      <c r="G45" s="89">
        <v>20</v>
      </c>
      <c r="H45" s="90">
        <f t="shared" si="5"/>
        <v>20</v>
      </c>
    </row>
    <row r="46" spans="1:8" ht="18" customHeight="1" x14ac:dyDescent="0.2">
      <c r="A46" s="91" t="s">
        <v>318</v>
      </c>
      <c r="B46" s="89" t="s">
        <v>16</v>
      </c>
      <c r="C46" s="92">
        <v>3</v>
      </c>
      <c r="D46" s="92">
        <v>7</v>
      </c>
      <c r="E46" s="92">
        <v>10</v>
      </c>
      <c r="F46" s="92">
        <v>40</v>
      </c>
      <c r="G46" s="92">
        <v>20</v>
      </c>
      <c r="H46" s="90">
        <f t="shared" si="5"/>
        <v>80</v>
      </c>
    </row>
    <row r="47" spans="1:8" ht="18" customHeight="1" x14ac:dyDescent="0.2">
      <c r="A47" s="91" t="s">
        <v>303</v>
      </c>
      <c r="B47" s="89" t="s">
        <v>258</v>
      </c>
      <c r="C47" s="92">
        <v>3</v>
      </c>
      <c r="D47" s="92">
        <v>7</v>
      </c>
      <c r="E47" s="92">
        <v>10</v>
      </c>
      <c r="F47" s="92">
        <v>40</v>
      </c>
      <c r="G47" s="92">
        <v>20</v>
      </c>
      <c r="H47" s="90">
        <f t="shared" si="5"/>
        <v>80</v>
      </c>
    </row>
    <row r="48" spans="1:8" ht="18" customHeight="1" x14ac:dyDescent="0.2">
      <c r="A48" s="91" t="s">
        <v>302</v>
      </c>
      <c r="B48" s="89" t="s">
        <v>113</v>
      </c>
      <c r="C48" s="92">
        <v>3</v>
      </c>
      <c r="D48" s="92">
        <v>7</v>
      </c>
      <c r="E48" s="92">
        <v>10</v>
      </c>
      <c r="F48" s="92">
        <v>40</v>
      </c>
      <c r="G48" s="92">
        <v>20</v>
      </c>
      <c r="H48" s="90">
        <f>SUM(C48:G48)</f>
        <v>80</v>
      </c>
    </row>
    <row r="49" spans="1:8" ht="18" customHeight="1" x14ac:dyDescent="0.2">
      <c r="A49" s="91" t="s">
        <v>361</v>
      </c>
      <c r="B49" s="89" t="s">
        <v>186</v>
      </c>
      <c r="C49" s="92">
        <v>3</v>
      </c>
      <c r="D49" s="92">
        <v>7</v>
      </c>
      <c r="E49" s="92">
        <v>10</v>
      </c>
      <c r="F49" s="92">
        <v>40</v>
      </c>
      <c r="G49" s="92">
        <v>20</v>
      </c>
      <c r="H49" s="90">
        <f>SUM(C49:G49)</f>
        <v>80</v>
      </c>
    </row>
    <row r="50" spans="1:8" ht="18" customHeight="1" x14ac:dyDescent="0.2">
      <c r="A50" s="91" t="s">
        <v>361</v>
      </c>
      <c r="B50" s="89" t="s">
        <v>171</v>
      </c>
      <c r="C50" s="92">
        <v>3</v>
      </c>
      <c r="D50" s="92">
        <v>7</v>
      </c>
      <c r="E50" s="92">
        <v>10</v>
      </c>
      <c r="F50" s="92">
        <v>40</v>
      </c>
      <c r="G50" s="92">
        <v>20</v>
      </c>
      <c r="H50" s="90">
        <f>SUM(C50:G50)</f>
        <v>80</v>
      </c>
    </row>
    <row r="51" spans="1:8" ht="18" customHeight="1" x14ac:dyDescent="0.2">
      <c r="A51" s="91" t="s">
        <v>302</v>
      </c>
      <c r="B51" s="89" t="s">
        <v>6</v>
      </c>
      <c r="C51" s="92">
        <v>3</v>
      </c>
      <c r="D51" s="92">
        <v>7</v>
      </c>
      <c r="E51" s="92">
        <v>10</v>
      </c>
      <c r="F51" s="92">
        <v>40</v>
      </c>
      <c r="G51" s="92">
        <v>20</v>
      </c>
      <c r="H51" s="90">
        <f>SUM(C51:G51)</f>
        <v>80</v>
      </c>
    </row>
    <row r="52" spans="1:8" ht="18" customHeight="1" x14ac:dyDescent="0.2">
      <c r="A52" s="91" t="s">
        <v>323</v>
      </c>
      <c r="B52" s="89" t="s">
        <v>8</v>
      </c>
      <c r="C52" s="92">
        <v>3</v>
      </c>
      <c r="D52" s="92">
        <v>7</v>
      </c>
      <c r="E52" s="92">
        <v>10</v>
      </c>
      <c r="F52" s="92">
        <v>40</v>
      </c>
      <c r="G52" s="92">
        <v>20</v>
      </c>
      <c r="H52" s="90">
        <f>SUM(C52:G52)</f>
        <v>80</v>
      </c>
    </row>
    <row r="53" spans="1:8" ht="18" customHeight="1" x14ac:dyDescent="0.2">
      <c r="A53" s="91" t="s">
        <v>308</v>
      </c>
      <c r="B53" s="89" t="s">
        <v>98</v>
      </c>
      <c r="C53" s="92">
        <v>3</v>
      </c>
      <c r="D53" s="92">
        <v>7</v>
      </c>
      <c r="E53" s="92">
        <v>10</v>
      </c>
      <c r="F53" s="92">
        <v>40</v>
      </c>
      <c r="G53" s="92">
        <v>20</v>
      </c>
      <c r="H53" s="90">
        <f t="shared" ref="H53:H60" si="6">C53+D53+E53+F53+G53</f>
        <v>80</v>
      </c>
    </row>
    <row r="54" spans="1:8" ht="18" customHeight="1" x14ac:dyDescent="0.2">
      <c r="A54" s="91" t="s">
        <v>347</v>
      </c>
      <c r="B54" s="89" t="s">
        <v>174</v>
      </c>
      <c r="C54" s="92">
        <v>3</v>
      </c>
      <c r="D54" s="92">
        <v>7</v>
      </c>
      <c r="E54" s="92">
        <v>10</v>
      </c>
      <c r="F54" s="92">
        <v>40</v>
      </c>
      <c r="G54" s="92">
        <v>20</v>
      </c>
      <c r="H54" s="90">
        <f t="shared" si="6"/>
        <v>80</v>
      </c>
    </row>
    <row r="55" spans="1:8" ht="18" customHeight="1" x14ac:dyDescent="0.2">
      <c r="A55" s="91" t="s">
        <v>315</v>
      </c>
      <c r="B55" s="89" t="s">
        <v>237</v>
      </c>
      <c r="C55" s="92">
        <v>3</v>
      </c>
      <c r="D55" s="92">
        <v>7</v>
      </c>
      <c r="E55" s="92">
        <v>10</v>
      </c>
      <c r="F55" s="92">
        <v>0</v>
      </c>
      <c r="G55" s="92">
        <v>20</v>
      </c>
      <c r="H55" s="90">
        <f t="shared" ref="H55:H56" si="7">SUM(C55:G55)</f>
        <v>40</v>
      </c>
    </row>
    <row r="56" spans="1:8" ht="18" customHeight="1" x14ac:dyDescent="0.2">
      <c r="A56" s="91" t="s">
        <v>315</v>
      </c>
      <c r="B56" s="89" t="s">
        <v>238</v>
      </c>
      <c r="C56" s="92">
        <v>3</v>
      </c>
      <c r="D56" s="92">
        <v>7</v>
      </c>
      <c r="E56" s="92">
        <v>10</v>
      </c>
      <c r="F56" s="92">
        <v>0</v>
      </c>
      <c r="G56" s="92">
        <v>20</v>
      </c>
      <c r="H56" s="90">
        <f t="shared" si="7"/>
        <v>40</v>
      </c>
    </row>
    <row r="57" spans="1:8" ht="18" customHeight="1" x14ac:dyDescent="0.2">
      <c r="A57" s="91" t="s">
        <v>318</v>
      </c>
      <c r="B57" s="89" t="s">
        <v>196</v>
      </c>
      <c r="C57" s="92">
        <v>3</v>
      </c>
      <c r="D57" s="92">
        <v>7</v>
      </c>
      <c r="E57" s="92">
        <v>10</v>
      </c>
      <c r="F57" s="92">
        <v>40</v>
      </c>
      <c r="G57" s="92">
        <v>20</v>
      </c>
      <c r="H57" s="90">
        <f t="shared" si="6"/>
        <v>80</v>
      </c>
    </row>
    <row r="58" spans="1:8" ht="18" customHeight="1" x14ac:dyDescent="0.2">
      <c r="A58" s="91" t="s">
        <v>303</v>
      </c>
      <c r="B58" s="89" t="s">
        <v>267</v>
      </c>
      <c r="C58" s="92">
        <v>3</v>
      </c>
      <c r="D58" s="92">
        <v>7</v>
      </c>
      <c r="E58" s="92">
        <v>10</v>
      </c>
      <c r="F58" s="92">
        <v>40</v>
      </c>
      <c r="G58" s="92">
        <v>20</v>
      </c>
      <c r="H58" s="90">
        <f t="shared" si="6"/>
        <v>80</v>
      </c>
    </row>
    <row r="59" spans="1:8" ht="18" customHeight="1" x14ac:dyDescent="0.2">
      <c r="A59" s="91" t="s">
        <v>315</v>
      </c>
      <c r="B59" s="89" t="s">
        <v>231</v>
      </c>
      <c r="C59" s="92">
        <v>3</v>
      </c>
      <c r="D59" s="92">
        <v>7</v>
      </c>
      <c r="E59" s="92">
        <v>10</v>
      </c>
      <c r="F59" s="92">
        <v>0</v>
      </c>
      <c r="G59" s="92">
        <v>20</v>
      </c>
      <c r="H59" s="90">
        <f t="shared" si="6"/>
        <v>40</v>
      </c>
    </row>
    <row r="60" spans="1:8" ht="18" customHeight="1" x14ac:dyDescent="0.2">
      <c r="A60" s="91" t="s">
        <v>317</v>
      </c>
      <c r="B60" s="89" t="s">
        <v>21</v>
      </c>
      <c r="C60" s="92">
        <v>0</v>
      </c>
      <c r="D60" s="92">
        <v>0</v>
      </c>
      <c r="E60" s="92">
        <v>0</v>
      </c>
      <c r="F60" s="92">
        <v>0</v>
      </c>
      <c r="G60" s="92">
        <v>20</v>
      </c>
      <c r="H60" s="90">
        <f t="shared" si="6"/>
        <v>20</v>
      </c>
    </row>
    <row r="61" spans="1:8" ht="18" customHeight="1" x14ac:dyDescent="0.2">
      <c r="A61" s="91" t="s">
        <v>305</v>
      </c>
      <c r="B61" s="89" t="s">
        <v>19</v>
      </c>
      <c r="C61" s="89">
        <v>3</v>
      </c>
      <c r="D61" s="89">
        <v>7</v>
      </c>
      <c r="E61" s="89">
        <v>10</v>
      </c>
      <c r="F61" s="89">
        <v>40</v>
      </c>
      <c r="G61" s="89">
        <v>20</v>
      </c>
      <c r="H61" s="90">
        <f>SUM(C61:G61)</f>
        <v>80</v>
      </c>
    </row>
    <row r="62" spans="1:8" ht="18" customHeight="1" x14ac:dyDescent="0.2">
      <c r="A62" s="91" t="s">
        <v>306</v>
      </c>
      <c r="B62" s="89" t="s">
        <v>7</v>
      </c>
      <c r="C62" s="89">
        <v>3</v>
      </c>
      <c r="D62" s="89">
        <v>7</v>
      </c>
      <c r="E62" s="89">
        <v>10</v>
      </c>
      <c r="F62" s="89">
        <v>40</v>
      </c>
      <c r="G62" s="89">
        <v>20</v>
      </c>
      <c r="H62" s="90">
        <f>SUM(C62:G62)</f>
        <v>80</v>
      </c>
    </row>
    <row r="63" spans="1:8" ht="18" customHeight="1" x14ac:dyDescent="0.2">
      <c r="A63" s="91" t="s">
        <v>361</v>
      </c>
      <c r="B63" s="89" t="s">
        <v>170</v>
      </c>
      <c r="C63" s="92">
        <v>3</v>
      </c>
      <c r="D63" s="92">
        <v>7</v>
      </c>
      <c r="E63" s="92">
        <v>10</v>
      </c>
      <c r="F63" s="92">
        <v>40</v>
      </c>
      <c r="G63" s="92">
        <v>20</v>
      </c>
      <c r="H63" s="90">
        <f>SUM(C63:G63)</f>
        <v>80</v>
      </c>
    </row>
    <row r="64" spans="1:8" ht="18" customHeight="1" x14ac:dyDescent="0.2">
      <c r="A64" s="91" t="s">
        <v>347</v>
      </c>
      <c r="B64" s="89" t="s">
        <v>178</v>
      </c>
      <c r="C64" s="92">
        <v>3</v>
      </c>
      <c r="D64" s="92">
        <v>7</v>
      </c>
      <c r="E64" s="92">
        <v>10</v>
      </c>
      <c r="F64" s="92">
        <v>40</v>
      </c>
      <c r="G64" s="92">
        <v>20</v>
      </c>
      <c r="H64" s="90">
        <f>SUM(C64:G64)</f>
        <v>80</v>
      </c>
    </row>
    <row r="65" spans="1:8" ht="18" customHeight="1" x14ac:dyDescent="0.2">
      <c r="A65" s="91" t="s">
        <v>318</v>
      </c>
      <c r="B65" s="89" t="s">
        <v>179</v>
      </c>
      <c r="C65" s="92">
        <v>3</v>
      </c>
      <c r="D65" s="92">
        <v>7</v>
      </c>
      <c r="E65" s="92">
        <v>10</v>
      </c>
      <c r="F65" s="92">
        <v>40</v>
      </c>
      <c r="G65" s="92">
        <v>20</v>
      </c>
      <c r="H65" s="90">
        <f>C65+D65+E65+F65+G65</f>
        <v>80</v>
      </c>
    </row>
    <row r="66" spans="1:8" ht="18" customHeight="1" x14ac:dyDescent="0.2">
      <c r="A66" s="91" t="s">
        <v>319</v>
      </c>
      <c r="B66" s="89" t="s">
        <v>183</v>
      </c>
      <c r="C66" s="92">
        <v>0</v>
      </c>
      <c r="D66" s="92">
        <v>0</v>
      </c>
      <c r="E66" s="92">
        <v>0</v>
      </c>
      <c r="F66" s="92">
        <v>0</v>
      </c>
      <c r="G66" s="92">
        <v>20</v>
      </c>
      <c r="H66" s="90">
        <f>C66+D66+E66+F66+G66</f>
        <v>20</v>
      </c>
    </row>
    <row r="67" spans="1:8" ht="18" customHeight="1" x14ac:dyDescent="0.2">
      <c r="A67" s="91" t="s">
        <v>317</v>
      </c>
      <c r="B67" s="89" t="s">
        <v>3</v>
      </c>
      <c r="C67" s="92">
        <v>0</v>
      </c>
      <c r="D67" s="92">
        <v>0</v>
      </c>
      <c r="E67" s="92">
        <v>0</v>
      </c>
      <c r="F67" s="92">
        <v>0</v>
      </c>
      <c r="G67" s="92">
        <v>20</v>
      </c>
      <c r="H67" s="90">
        <f t="shared" ref="H67:H68" si="8">C67+D67+E67+F67+G67</f>
        <v>20</v>
      </c>
    </row>
    <row r="68" spans="1:8" ht="18" customHeight="1" x14ac:dyDescent="0.2">
      <c r="A68" s="91" t="s">
        <v>303</v>
      </c>
      <c r="B68" s="89" t="s">
        <v>259</v>
      </c>
      <c r="C68" s="92">
        <v>3</v>
      </c>
      <c r="D68" s="92">
        <v>7</v>
      </c>
      <c r="E68" s="92">
        <v>10</v>
      </c>
      <c r="F68" s="92">
        <v>40</v>
      </c>
      <c r="G68" s="92">
        <v>20</v>
      </c>
      <c r="H68" s="90">
        <f t="shared" si="8"/>
        <v>80</v>
      </c>
    </row>
    <row r="69" spans="1:8" ht="18" customHeight="1" x14ac:dyDescent="0.2">
      <c r="A69" s="91" t="s">
        <v>317</v>
      </c>
      <c r="B69" s="89" t="s">
        <v>114</v>
      </c>
      <c r="C69" s="92">
        <v>0</v>
      </c>
      <c r="D69" s="92">
        <v>0</v>
      </c>
      <c r="E69" s="92">
        <v>0</v>
      </c>
      <c r="F69" s="92">
        <v>0</v>
      </c>
      <c r="G69" s="92">
        <v>20</v>
      </c>
      <c r="H69" s="90">
        <f>C69+D69+E69+F69+G69</f>
        <v>20</v>
      </c>
    </row>
    <row r="70" spans="1:8" ht="18" customHeight="1" x14ac:dyDescent="0.2">
      <c r="A70" s="91" t="s">
        <v>317</v>
      </c>
      <c r="B70" s="89" t="s">
        <v>248</v>
      </c>
      <c r="C70" s="92">
        <v>0</v>
      </c>
      <c r="D70" s="92">
        <v>0</v>
      </c>
      <c r="E70" s="92">
        <v>0</v>
      </c>
      <c r="F70" s="92">
        <v>0</v>
      </c>
      <c r="G70" s="92">
        <v>20</v>
      </c>
      <c r="H70" s="90">
        <f>C70+D70+E70+F70+G70</f>
        <v>20</v>
      </c>
    </row>
    <row r="71" spans="1:8" ht="18" customHeight="1" x14ac:dyDescent="0.2">
      <c r="A71" s="91" t="s">
        <v>361</v>
      </c>
      <c r="B71" s="89" t="s">
        <v>175</v>
      </c>
      <c r="C71" s="92">
        <v>3</v>
      </c>
      <c r="D71" s="92">
        <v>7</v>
      </c>
      <c r="E71" s="92">
        <v>10</v>
      </c>
      <c r="F71" s="92">
        <v>40</v>
      </c>
      <c r="G71" s="92">
        <v>20</v>
      </c>
      <c r="H71" s="90">
        <f t="shared" ref="H71:H73" si="9">C71+D71+E71+F71+G71</f>
        <v>80</v>
      </c>
    </row>
    <row r="72" spans="1:8" ht="18" customHeight="1" x14ac:dyDescent="0.2">
      <c r="A72" s="91" t="s">
        <v>362</v>
      </c>
      <c r="B72" s="89" t="s">
        <v>197</v>
      </c>
      <c r="C72" s="92">
        <v>3</v>
      </c>
      <c r="D72" s="92">
        <v>7</v>
      </c>
      <c r="E72" s="92">
        <v>10</v>
      </c>
      <c r="F72" s="92">
        <v>40</v>
      </c>
      <c r="G72" s="92">
        <v>20</v>
      </c>
      <c r="H72" s="90">
        <f t="shared" si="9"/>
        <v>80</v>
      </c>
    </row>
    <row r="73" spans="1:8" ht="18" customHeight="1" x14ac:dyDescent="0.2">
      <c r="A73" s="91" t="s">
        <v>316</v>
      </c>
      <c r="B73" s="89" t="s">
        <v>162</v>
      </c>
      <c r="C73" s="92">
        <v>3</v>
      </c>
      <c r="D73" s="92">
        <v>7</v>
      </c>
      <c r="E73" s="92">
        <v>10</v>
      </c>
      <c r="F73" s="92">
        <v>40</v>
      </c>
      <c r="G73" s="92">
        <v>20</v>
      </c>
      <c r="H73" s="90">
        <f t="shared" si="9"/>
        <v>80</v>
      </c>
    </row>
    <row r="74" spans="1:8" ht="18" customHeight="1" x14ac:dyDescent="0.2">
      <c r="A74" s="91" t="s">
        <v>303</v>
      </c>
      <c r="B74" s="89" t="s">
        <v>243</v>
      </c>
      <c r="C74" s="92">
        <v>3</v>
      </c>
      <c r="D74" s="92">
        <v>7</v>
      </c>
      <c r="E74" s="92">
        <v>10</v>
      </c>
      <c r="F74" s="92">
        <v>40</v>
      </c>
      <c r="G74" s="92">
        <v>20</v>
      </c>
      <c r="H74" s="90">
        <f>C74+D74+E74+F74+G74</f>
        <v>80</v>
      </c>
    </row>
    <row r="75" spans="1:8" ht="18" customHeight="1" x14ac:dyDescent="0.2">
      <c r="A75" s="99"/>
      <c r="B75" s="122"/>
      <c r="C75" s="88"/>
      <c r="D75" s="88"/>
      <c r="E75" s="88"/>
      <c r="F75" s="88"/>
      <c r="G75" s="88"/>
      <c r="H75" s="88"/>
    </row>
    <row r="76" spans="1:8" ht="35.85" customHeight="1" x14ac:dyDescent="0.2">
      <c r="A76" s="128" t="s">
        <v>360</v>
      </c>
      <c r="B76" s="128"/>
      <c r="C76" s="128"/>
      <c r="D76" s="128"/>
      <c r="E76" s="128"/>
      <c r="F76" s="128"/>
      <c r="G76" s="128"/>
      <c r="H76" s="128"/>
    </row>
    <row r="77" spans="1:8" ht="18" customHeight="1" x14ac:dyDescent="0.2">
      <c r="A77" s="125" t="s">
        <v>324</v>
      </c>
      <c r="B77" s="122" t="s">
        <v>22</v>
      </c>
      <c r="C77" s="122">
        <v>0</v>
      </c>
      <c r="D77" s="122">
        <v>0</v>
      </c>
      <c r="E77" s="122">
        <v>0</v>
      </c>
      <c r="F77" s="122">
        <v>0</v>
      </c>
      <c r="G77" s="122" t="s">
        <v>325</v>
      </c>
      <c r="H77" s="99">
        <f t="shared" ref="H77:H83" si="10">C77+D77+E77+F77</f>
        <v>0</v>
      </c>
    </row>
    <row r="78" spans="1:8" ht="18" customHeight="1" x14ac:dyDescent="0.2">
      <c r="A78" s="125"/>
      <c r="B78" s="122" t="s">
        <v>263</v>
      </c>
      <c r="C78" s="122">
        <v>0</v>
      </c>
      <c r="D78" s="122">
        <v>0</v>
      </c>
      <c r="E78" s="122">
        <v>0</v>
      </c>
      <c r="F78" s="122">
        <v>0</v>
      </c>
      <c r="G78" s="122" t="s">
        <v>325</v>
      </c>
      <c r="H78" s="99">
        <f t="shared" si="10"/>
        <v>0</v>
      </c>
    </row>
    <row r="79" spans="1:8" ht="18" customHeight="1" x14ac:dyDescent="0.2">
      <c r="A79" s="125"/>
      <c r="B79" s="122" t="s">
        <v>113</v>
      </c>
      <c r="C79" s="122">
        <v>2</v>
      </c>
      <c r="D79" s="122">
        <v>3</v>
      </c>
      <c r="E79" s="122">
        <v>5</v>
      </c>
      <c r="F79" s="122">
        <v>10</v>
      </c>
      <c r="G79" s="122" t="s">
        <v>325</v>
      </c>
      <c r="H79" s="99">
        <f t="shared" si="10"/>
        <v>20</v>
      </c>
    </row>
    <row r="80" spans="1:8" ht="18" customHeight="1" x14ac:dyDescent="0.2">
      <c r="A80" s="125"/>
      <c r="B80" s="122" t="s">
        <v>8</v>
      </c>
      <c r="C80" s="122">
        <v>2</v>
      </c>
      <c r="D80" s="122">
        <v>3</v>
      </c>
      <c r="E80" s="122">
        <v>5</v>
      </c>
      <c r="F80" s="122">
        <v>10</v>
      </c>
      <c r="G80" s="122" t="s">
        <v>325</v>
      </c>
      <c r="H80" s="99">
        <f t="shared" si="10"/>
        <v>20</v>
      </c>
    </row>
    <row r="81" spans="1:8" ht="18" customHeight="1" x14ac:dyDescent="0.2">
      <c r="A81" s="125"/>
      <c r="B81" s="122" t="s">
        <v>98</v>
      </c>
      <c r="C81" s="122">
        <v>2</v>
      </c>
      <c r="D81" s="122">
        <v>3</v>
      </c>
      <c r="E81" s="122">
        <v>5</v>
      </c>
      <c r="F81" s="122">
        <v>10</v>
      </c>
      <c r="G81" s="122" t="s">
        <v>325</v>
      </c>
      <c r="H81" s="99">
        <f t="shared" si="10"/>
        <v>20</v>
      </c>
    </row>
    <row r="82" spans="1:8" ht="18" customHeight="1" x14ac:dyDescent="0.2">
      <c r="A82" s="125"/>
      <c r="B82" s="122" t="s">
        <v>267</v>
      </c>
      <c r="C82" s="122">
        <v>2</v>
      </c>
      <c r="D82" s="122">
        <v>3</v>
      </c>
      <c r="E82" s="122">
        <v>5</v>
      </c>
      <c r="F82" s="122">
        <v>10</v>
      </c>
      <c r="G82" s="122" t="s">
        <v>325</v>
      </c>
      <c r="H82" s="99">
        <f t="shared" si="10"/>
        <v>20</v>
      </c>
    </row>
    <row r="83" spans="1:8" s="94" customFormat="1" ht="18" customHeight="1" x14ac:dyDescent="0.2">
      <c r="A83" s="125"/>
      <c r="B83" s="122" t="s">
        <v>19</v>
      </c>
      <c r="C83" s="93">
        <v>2</v>
      </c>
      <c r="D83" s="93">
        <v>3</v>
      </c>
      <c r="E83" s="90">
        <v>5</v>
      </c>
      <c r="F83" s="93">
        <v>10</v>
      </c>
      <c r="G83" s="122" t="s">
        <v>325</v>
      </c>
      <c r="H83" s="99">
        <f t="shared" si="10"/>
        <v>20</v>
      </c>
    </row>
    <row r="84" spans="1:8" ht="18" customHeight="1" x14ac:dyDescent="0.2">
      <c r="A84" s="121"/>
      <c r="B84" s="121"/>
      <c r="C84" s="99"/>
      <c r="D84" s="99"/>
      <c r="E84" s="99"/>
      <c r="F84" s="99"/>
      <c r="G84" s="99"/>
      <c r="H84" s="95"/>
    </row>
    <row r="85" spans="1:8" ht="18" customHeight="1" x14ac:dyDescent="0.2">
      <c r="A85" s="124"/>
      <c r="B85" s="124" t="s">
        <v>326</v>
      </c>
      <c r="C85" s="124"/>
      <c r="D85" s="124"/>
      <c r="E85" s="124"/>
      <c r="F85" s="124"/>
      <c r="G85" s="124"/>
      <c r="H85" s="124"/>
    </row>
    <row r="86" spans="1:8" ht="18" customHeight="1" x14ac:dyDescent="0.2">
      <c r="A86" s="124"/>
      <c r="B86" s="126" t="s">
        <v>327</v>
      </c>
      <c r="C86" s="126"/>
      <c r="D86" s="126"/>
      <c r="E86" s="124">
        <v>3</v>
      </c>
      <c r="F86" s="124"/>
      <c r="G86" s="124"/>
      <c r="H86" s="124"/>
    </row>
    <row r="87" spans="1:8" ht="18" customHeight="1" x14ac:dyDescent="0.2">
      <c r="A87" s="124"/>
      <c r="B87" s="126" t="s">
        <v>328</v>
      </c>
      <c r="C87" s="126"/>
      <c r="D87" s="126"/>
      <c r="E87" s="124">
        <v>7</v>
      </c>
      <c r="F87" s="124"/>
      <c r="G87" s="124"/>
      <c r="H87" s="124"/>
    </row>
    <row r="88" spans="1:8" ht="18" customHeight="1" x14ac:dyDescent="0.2">
      <c r="A88" s="124"/>
      <c r="B88" s="126" t="s">
        <v>329</v>
      </c>
      <c r="C88" s="126"/>
      <c r="D88" s="126"/>
      <c r="E88" s="124">
        <v>10</v>
      </c>
      <c r="F88" s="124"/>
      <c r="G88" s="124"/>
      <c r="H88" s="124"/>
    </row>
    <row r="89" spans="1:8" ht="18" customHeight="1" x14ac:dyDescent="0.2">
      <c r="A89" s="124"/>
      <c r="B89" s="126" t="s">
        <v>330</v>
      </c>
      <c r="C89" s="126"/>
      <c r="D89" s="126"/>
      <c r="E89" s="124">
        <v>40</v>
      </c>
      <c r="F89" s="124"/>
      <c r="G89" s="124"/>
      <c r="H89" s="124"/>
    </row>
    <row r="90" spans="1:8" ht="18" customHeight="1" x14ac:dyDescent="0.2">
      <c r="A90" s="124"/>
      <c r="B90" s="126" t="s">
        <v>331</v>
      </c>
      <c r="C90" s="126"/>
      <c r="D90" s="126"/>
      <c r="E90" s="124">
        <v>20</v>
      </c>
      <c r="F90" s="124"/>
      <c r="G90" s="124"/>
      <c r="H90" s="124"/>
    </row>
    <row r="91" spans="1:8" ht="15" customHeight="1" x14ac:dyDescent="0.2">
      <c r="A91" s="124"/>
      <c r="B91" s="127"/>
      <c r="C91" s="127"/>
      <c r="D91" s="127"/>
      <c r="E91" s="127"/>
      <c r="F91" s="127"/>
      <c r="G91" s="127"/>
      <c r="H91" s="127"/>
    </row>
    <row r="92" spans="1:8" ht="18" customHeight="1" x14ac:dyDescent="0.2">
      <c r="A92" s="124"/>
      <c r="B92" s="124" t="s">
        <v>307</v>
      </c>
      <c r="C92" s="124"/>
      <c r="D92" s="124"/>
      <c r="E92" s="124"/>
      <c r="F92" s="124"/>
      <c r="G92" s="124"/>
      <c r="H92" s="124"/>
    </row>
    <row r="93" spans="1:8" ht="18" customHeight="1" x14ac:dyDescent="0.2">
      <c r="A93" s="124"/>
      <c r="B93" s="126" t="s">
        <v>327</v>
      </c>
      <c r="C93" s="126"/>
      <c r="D93" s="126"/>
      <c r="E93" s="124">
        <v>2</v>
      </c>
      <c r="F93" s="124"/>
      <c r="G93" s="124"/>
      <c r="H93" s="124"/>
    </row>
    <row r="94" spans="1:8" ht="18" customHeight="1" x14ac:dyDescent="0.2">
      <c r="A94" s="124"/>
      <c r="B94" s="126" t="s">
        <v>328</v>
      </c>
      <c r="C94" s="126"/>
      <c r="D94" s="126"/>
      <c r="E94" s="124">
        <v>3</v>
      </c>
      <c r="F94" s="124"/>
      <c r="G94" s="124"/>
      <c r="H94" s="124"/>
    </row>
    <row r="95" spans="1:8" ht="18" customHeight="1" x14ac:dyDescent="0.2">
      <c r="A95" s="124"/>
      <c r="B95" s="126" t="s">
        <v>329</v>
      </c>
      <c r="C95" s="126"/>
      <c r="D95" s="126"/>
      <c r="E95" s="124">
        <v>5</v>
      </c>
      <c r="F95" s="124"/>
      <c r="G95" s="124"/>
      <c r="H95" s="124"/>
    </row>
    <row r="96" spans="1:8" ht="18" customHeight="1" x14ac:dyDescent="0.2">
      <c r="A96" s="124"/>
      <c r="B96" s="126" t="s">
        <v>330</v>
      </c>
      <c r="C96" s="126"/>
      <c r="D96" s="126"/>
      <c r="E96" s="124">
        <v>10</v>
      </c>
      <c r="F96" s="124"/>
      <c r="G96" s="124"/>
      <c r="H96" s="124"/>
    </row>
  </sheetData>
  <sheetProtection selectLockedCells="1" selectUnlockedCells="1"/>
  <autoFilter ref="A2:WVP83"/>
  <mergeCells count="25">
    <mergeCell ref="B96:D96"/>
    <mergeCell ref="E96:H96"/>
    <mergeCell ref="B92:H92"/>
    <mergeCell ref="B93:D93"/>
    <mergeCell ref="E93:H93"/>
    <mergeCell ref="B94:D94"/>
    <mergeCell ref="E94:H94"/>
    <mergeCell ref="B95:D95"/>
    <mergeCell ref="E95:H95"/>
    <mergeCell ref="E88:H88"/>
    <mergeCell ref="B89:D89"/>
    <mergeCell ref="E89:H89"/>
    <mergeCell ref="B90:D90"/>
    <mergeCell ref="E90:H90"/>
    <mergeCell ref="B91:H91"/>
    <mergeCell ref="A1:H1"/>
    <mergeCell ref="A76:H76"/>
    <mergeCell ref="A77:A83"/>
    <mergeCell ref="A85:A96"/>
    <mergeCell ref="B85:H85"/>
    <mergeCell ref="B86:D86"/>
    <mergeCell ref="E86:H86"/>
    <mergeCell ref="B87:D87"/>
    <mergeCell ref="E87:H87"/>
    <mergeCell ref="B88:D88"/>
  </mergeCells>
  <printOptions horizontalCentered="1"/>
  <pageMargins left="0.78749999999999998" right="0.2361111111111111" top="0.74791666666666667" bottom="0.35416666666666669" header="0.51180555555555551" footer="0.51180555555555551"/>
  <pageSetup paperSize="9" scale="61" firstPageNumber="0" orientation="portrait" horizontalDpi="300" verticalDpi="300" r:id="rId1"/>
  <headerFooter alignWithMargins="0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Resultado Inspeções 2018</vt:lpstr>
      <vt:lpstr>Status por Município</vt:lpstr>
      <vt:lpstr>CPRH_Pontuação 2017_out-18</vt:lpstr>
      <vt:lpstr>'CPRH_Pontuação 2017_out-18'!Area_de_impressao</vt:lpstr>
      <vt:lpstr>'Resultado Inspeções 2018'!Area_de_impressao</vt:lpstr>
      <vt:lpstr>'Resultado Inspeções 2018'!Titulos_de_impressao</vt:lpstr>
      <vt:lpstr>'Status por Município'!Titulos_de_impressao</vt:lpstr>
    </vt:vector>
  </TitlesOfParts>
  <Company>TCEPE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0811</dc:creator>
  <cp:lastModifiedBy>1642</cp:lastModifiedBy>
  <cp:lastPrinted>2019-03-15T19:20:48Z</cp:lastPrinted>
  <dcterms:created xsi:type="dcterms:W3CDTF">2013-04-16T13:06:06Z</dcterms:created>
  <dcterms:modified xsi:type="dcterms:W3CDTF">2019-03-29T16:38:37Z</dcterms:modified>
</cp:coreProperties>
</file>