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01 - RGF" sheetId="1" r:id="rId4"/>
  </sheets>
  <definedNames/>
  <calcPr/>
  <extLst>
    <ext uri="GoogleSheetsCustomDataVersion1">
      <go:sheetsCustomData xmlns:go="http://customooxmlschemas.google.com/" r:id="rId5" roundtripDataSignature="AMtx7mihRid00Qap1Quc0ON4m/3VGpm46Q=="/>
    </ext>
  </extLst>
</workbook>
</file>

<file path=xl/sharedStrings.xml><?xml version="1.0" encoding="utf-8"?>
<sst xmlns="http://schemas.openxmlformats.org/spreadsheetml/2006/main" count="48" uniqueCount="47">
  <si>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</si>
  <si>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</si>
  <si>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</si>
  <si>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</si>
  <si>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</si>
  <si>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</si>
  <si>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1º Quadrimestre de 2019</t>
  </si>
  <si>
    <t>Período: maio/2018 a abril/2019</t>
  </si>
  <si>
    <t>RGF - ANEXO I (LRF, Art.55, Inciso I, Alínea"a")</t>
  </si>
  <si>
    <t>DESPESA COM PESSOAL</t>
  </si>
  <si>
    <t>DESPESAS EXECUTADAS</t>
  </si>
  <si>
    <t>(Últimos 12 Meses)</t>
  </si>
  <si>
    <t>LIQUIDADAS</t>
  </si>
  <si>
    <t>TOTAL  (Últimos 12 meses)          (a)</t>
  </si>
  <si>
    <t>Inscritas em restos a pagar não processados (b)</t>
  </si>
  <si>
    <t>Despesa com Pessoal (Últimos 12 Meses)</t>
  </si>
  <si>
    <t xml:space="preserve">  DESPESA BRUTA COM PESSOAL(I)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</si>
  <si>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</si>
  <si>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</si>
  <si>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</si>
  <si>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</si>
  <si>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</si>
  <si>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</si>
  <si>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</si>
  <si>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</si>
  <si>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</si>
  <si>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</si>
  <si>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</si>
  <si>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</si>
  <si>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</si>
  <si>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</si>
  <si>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</si>
  <si>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DTP e Apuração do Cumprimento do Limite Legal</t>
  </si>
  <si>
    <t>VALOR</t>
  </si>
  <si>
    <t>% SOBRE A RCL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</si>
  <si>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</si>
  <si>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</si>
  <si>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</si>
  <si>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 (VII)</t>
  </si>
  <si>
    <t>LIMITE MÁXIMO(VIII) (Incisos I,II,III, Artigo 20 da LRF)</t>
  </si>
  <si>
    <t>LIMITE PRUDENCIAL(IX) (0,95xVI) (Parágrafo Único, Artigo 22 da LRF)</t>
  </si>
  <si>
    <t>LIMITE ALERTA(X) (0,90xVI) (Inciso II do § 1º do Artigo 59 da LRF)</t>
  </si>
  <si>
    <t>FONTE: SISTEMA E-FISCO 2019 - DADOS DEFINITIVOS</t>
  </si>
  <si>
    <t>UNIDADE RESPONSÁVEL: DCF/GEAC</t>
  </si>
  <si>
    <t>DATA DA EMISSÃO: 26/09/2019</t>
  </si>
  <si>
    <t>HORA DA EMISSÃO: 13h30min00</t>
  </si>
  <si>
    <t>PUBLICADO NO DIÁRIO ELETRÔNICO DO TCEPE NO DIA 28/05/2019.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</si>
</sst>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R$&quot;\ #,##0.00;[Red]\-&quot;R$&quot;\ #,##0.00"/>
    <numFmt numFmtId="165" formatCode="0.0000"/>
    <numFmt numFmtId="166" formatCode="_(* #,##0.00_);_(* \(#,##0.00\);_(* &quot;-&quot;??_);_(@_)"/>
    <numFmt numFmtId="167" formatCode="_-* #,##0.00_-;\-* #,##0.00_-;_-* &quot;-&quot;??_-;_-@"/>
    <numFmt numFmtId="168" formatCode="0.0000%"/>
  </numFmts>
  <fonts count="13">
    <font>
      <sz val="11.0"/>
      <color rgb="FF000000"/>
      <name val="Calibri"/>
    </font>
    <font>
      <sz val="8.0"/>
      <color rgb="FF000000"/>
      <name val="Arial"/>
    </font>
    <font/>
    <font>
      <b/>
      <sz val="8.0"/>
      <color rgb="FF000000"/>
      <name val="Arial"/>
    </font>
    <font>
      <sz val="11.0"/>
      <color theme="1"/>
      <name val="Calibri"/>
    </font>
    <font>
      <b/>
      <sz val="10.0"/>
      <color rgb="FF000000"/>
      <name val="Arial"/>
    </font>
    <font>
      <sz val="10.0"/>
      <color rgb="FF000000"/>
      <name val="Arial"/>
    </font>
    <font>
      <sz val="6.0"/>
      <color rgb="FF000000"/>
      <name val="Arial"/>
    </font>
    <font>
      <sz val="10.0"/>
      <color rgb="FF000000"/>
      <name val="Calibri"/>
    </font>
    <font>
      <b/>
      <sz val="10.0"/>
      <color rgb="FF000000"/>
      <name val="Calibri"/>
    </font>
    <font>
      <b/>
      <sz val="11.0"/>
      <color rgb="FF000000"/>
      <name val="Arial"/>
    </font>
    <font>
      <b/>
      <sz val="6.0"/>
      <color rgb="FF000000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shrinkToFit="0" vertical="top" wrapText="1"/>
    </xf>
    <xf borderId="7" fillId="0" fontId="0" numFmtId="0" xfId="0" applyBorder="1" applyFont="1"/>
    <xf borderId="0" fillId="0" fontId="0" numFmtId="0" xfId="0" applyFont="1"/>
    <xf borderId="8" fillId="0" fontId="0" numFmtId="0" xfId="0" applyBorder="1" applyFont="1"/>
    <xf borderId="9" fillId="2" fontId="3" numFmtId="0" xfId="0" applyAlignment="1" applyBorder="1" applyFont="1">
      <alignment horizontal="left" shrinkToFit="0" vertical="top" wrapText="1"/>
    </xf>
    <xf borderId="10" fillId="2" fontId="3" numFmtId="0" xfId="0" applyAlignment="1" applyBorder="1" applyFont="1">
      <alignment horizontal="center" shrinkToFit="0" vertical="top" wrapText="1"/>
    </xf>
    <xf borderId="10" fillId="2" fontId="0" numFmtId="0" xfId="0" applyBorder="1" applyFont="1"/>
    <xf borderId="11" fillId="2" fontId="1" numFmtId="164" xfId="0" applyAlignment="1" applyBorder="1" applyFont="1" applyNumberFormat="1">
      <alignment shrinkToFit="0" vertical="top" wrapText="1"/>
    </xf>
    <xf borderId="0" fillId="0" fontId="4" numFmtId="0" xfId="0" applyFont="1"/>
    <xf borderId="12" fillId="3" fontId="5" numFmtId="0" xfId="0" applyAlignment="1" applyBorder="1" applyFill="1" applyFont="1">
      <alignment horizontal="center" shrinkToFit="0" vertical="center" wrapText="1"/>
    </xf>
    <xf borderId="13" fillId="3" fontId="5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3" fontId="5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3" fontId="5" numFmtId="17" xfId="0" applyAlignment="1" applyBorder="1" applyFont="1" applyNumberFormat="1">
      <alignment horizontal="center" shrinkToFit="0" vertical="center" wrapText="1"/>
    </xf>
    <xf borderId="21" fillId="3" fontId="5" numFmtId="0" xfId="0" applyAlignment="1" applyBorder="1" applyFont="1">
      <alignment horizontal="center" shrinkToFit="0" vertical="center" wrapText="1"/>
    </xf>
    <xf borderId="22" fillId="3" fontId="5" numFmtId="0" xfId="0" applyAlignment="1" applyBorder="1" applyFont="1">
      <alignment horizontal="center" shrinkToFit="0" vertical="center" wrapText="1"/>
    </xf>
    <xf borderId="23" fillId="0" fontId="6" numFmtId="0" xfId="0" applyAlignment="1" applyBorder="1" applyFont="1">
      <alignment shrinkToFit="0" vertical="top" wrapText="1"/>
    </xf>
    <xf borderId="24" fillId="2" fontId="7" numFmtId="0" xfId="0" applyAlignment="1" applyBorder="1" applyFont="1">
      <alignment horizontal="center" shrinkToFit="0" vertical="top" wrapText="1"/>
    </xf>
    <xf borderId="25" fillId="0" fontId="2" numFmtId="0" xfId="0" applyBorder="1" applyFont="1"/>
    <xf borderId="26" fillId="0" fontId="2" numFmtId="0" xfId="0" applyBorder="1" applyFont="1"/>
    <xf borderId="27" fillId="0" fontId="5" numFmtId="0" xfId="0" applyBorder="1" applyFont="1"/>
    <xf borderId="28" fillId="0" fontId="5" numFmtId="4" xfId="0" applyAlignment="1" applyBorder="1" applyFont="1" applyNumberFormat="1">
      <alignment horizontal="right" shrinkToFit="0" vertical="top" wrapText="1"/>
    </xf>
    <xf borderId="29" fillId="0" fontId="5" numFmtId="4" xfId="0" applyAlignment="1" applyBorder="1" applyFont="1" applyNumberFormat="1">
      <alignment horizontal="right" shrinkToFit="0" vertical="top" wrapText="1"/>
    </xf>
    <xf borderId="10" fillId="2" fontId="8" numFmtId="0" xfId="0" applyBorder="1" applyFont="1"/>
    <xf borderId="27" fillId="0" fontId="6" numFmtId="0" xfId="0" applyBorder="1" applyFont="1"/>
    <xf borderId="28" fillId="0" fontId="6" numFmtId="4" xfId="0" applyAlignment="1" applyBorder="1" applyFont="1" applyNumberFormat="1">
      <alignment horizontal="right" vertical="top"/>
    </xf>
    <xf borderId="29" fillId="0" fontId="6" numFmtId="4" xfId="0" applyAlignment="1" applyBorder="1" applyFont="1" applyNumberFormat="1">
      <alignment horizontal="right" vertical="top"/>
    </xf>
    <xf borderId="27" fillId="0" fontId="6" numFmtId="0" xfId="0" applyAlignment="1" applyBorder="1" applyFont="1">
      <alignment horizontal="left"/>
    </xf>
    <xf borderId="28" fillId="0" fontId="5" numFmtId="4" xfId="0" applyAlignment="1" applyBorder="1" applyFont="1" applyNumberFormat="1">
      <alignment horizontal="right" vertical="top"/>
    </xf>
    <xf borderId="29" fillId="0" fontId="5" numFmtId="4" xfId="0" applyAlignment="1" applyBorder="1" applyFont="1" applyNumberFormat="1">
      <alignment horizontal="right" vertical="top"/>
    </xf>
    <xf borderId="10" fillId="2" fontId="9" numFmtId="0" xfId="0" applyBorder="1" applyFont="1"/>
    <xf borderId="27" fillId="0" fontId="6" numFmtId="0" xfId="0" applyAlignment="1" applyBorder="1" applyFont="1">
      <alignment vertical="center"/>
    </xf>
    <xf borderId="29" fillId="0" fontId="6" numFmtId="4" xfId="0" applyAlignment="1" applyBorder="1" applyFont="1" applyNumberFormat="1">
      <alignment horizontal="right" vertical="center"/>
    </xf>
    <xf borderId="27" fillId="0" fontId="5" numFmtId="0" xfId="0" applyAlignment="1" applyBorder="1" applyFont="1">
      <alignment horizontal="left" vertical="top"/>
    </xf>
    <xf borderId="9" fillId="2" fontId="5" numFmtId="0" xfId="0" applyAlignment="1" applyBorder="1" applyFont="1">
      <alignment horizontal="left" vertical="top"/>
    </xf>
    <xf borderId="10" fillId="2" fontId="5" numFmtId="0" xfId="0" applyAlignment="1" applyBorder="1" applyFont="1">
      <alignment horizontal="right" vertical="top"/>
    </xf>
    <xf borderId="11" fillId="2" fontId="8" numFmtId="0" xfId="0" applyBorder="1" applyFont="1"/>
    <xf borderId="9" fillId="2" fontId="0" numFmtId="0" xfId="0" applyBorder="1" applyFont="1"/>
    <xf borderId="10" fillId="2" fontId="0" numFmtId="4" xfId="0" applyBorder="1" applyFont="1" applyNumberFormat="1"/>
    <xf borderId="11" fillId="2" fontId="0" numFmtId="0" xfId="0" applyBorder="1" applyFont="1"/>
    <xf borderId="30" fillId="0" fontId="10" numFmtId="0" xfId="0" applyAlignment="1" applyBorder="1" applyFont="1">
      <alignment horizontal="center" vertical="center"/>
    </xf>
    <xf borderId="24" fillId="0" fontId="10" numFmtId="0" xfId="0" applyAlignment="1" applyBorder="1" applyFont="1">
      <alignment horizontal="center" vertical="center"/>
    </xf>
    <xf borderId="31" fillId="0" fontId="2" numFmtId="0" xfId="0" applyBorder="1" applyFont="1"/>
    <xf borderId="28" fillId="0" fontId="10" numFmtId="0" xfId="0" applyAlignment="1" applyBorder="1" applyFont="1">
      <alignment horizontal="center" shrinkToFit="0" vertical="center" wrapText="1"/>
    </xf>
    <xf borderId="10" fillId="2" fontId="6" numFmtId="165" xfId="0" applyAlignment="1" applyBorder="1" applyFont="1" applyNumberFormat="1">
      <alignment vertical="top"/>
    </xf>
    <xf borderId="30" fillId="0" fontId="5" numFmtId="0" xfId="0" applyAlignment="1" applyBorder="1" applyFont="1">
      <alignment horizontal="left" vertical="top"/>
    </xf>
    <xf borderId="24" fillId="0" fontId="6" numFmtId="166" xfId="0" applyAlignment="1" applyBorder="1" applyFont="1" applyNumberFormat="1">
      <alignment horizontal="right" vertical="top"/>
    </xf>
    <xf borderId="28" fillId="0" fontId="6" numFmtId="165" xfId="0" applyAlignment="1" applyBorder="1" applyFont="1" applyNumberFormat="1">
      <alignment vertical="top"/>
    </xf>
    <xf borderId="10" fillId="2" fontId="0" numFmtId="167" xfId="0" applyBorder="1" applyFont="1" applyNumberFormat="1"/>
    <xf borderId="28" fillId="0" fontId="6" numFmtId="165" xfId="0" applyAlignment="1" applyBorder="1" applyFont="1" applyNumberFormat="1">
      <alignment horizontal="center" vertical="top"/>
    </xf>
    <xf borderId="10" fillId="2" fontId="0" numFmtId="168" xfId="0" applyBorder="1" applyFont="1" applyNumberFormat="1"/>
    <xf borderId="32" fillId="0" fontId="5" numFmtId="0" xfId="0" applyAlignment="1" applyBorder="1" applyFont="1">
      <alignment horizontal="left" vertical="top"/>
    </xf>
    <xf borderId="33" fillId="0" fontId="6" numFmtId="166" xfId="0" applyAlignment="1" applyBorder="1" applyFont="1" applyNumberFormat="1">
      <alignment horizontal="right" vertical="top"/>
    </xf>
    <xf borderId="34" fillId="0" fontId="2" numFmtId="0" xfId="0" applyBorder="1" applyFont="1"/>
    <xf borderId="35" fillId="0" fontId="6" numFmtId="165" xfId="0" applyAlignment="1" applyBorder="1" applyFont="1" applyNumberFormat="1">
      <alignment horizontal="center" vertical="top"/>
    </xf>
    <xf borderId="36" fillId="2" fontId="6" numFmtId="165" xfId="0" applyAlignment="1" applyBorder="1" applyFont="1" applyNumberFormat="1">
      <alignment vertical="top"/>
    </xf>
    <xf borderId="36" fillId="2" fontId="0" numFmtId="167" xfId="0" applyBorder="1" applyFont="1" applyNumberFormat="1"/>
    <xf borderId="36" fillId="2" fontId="0" numFmtId="0" xfId="0" applyBorder="1" applyFont="1"/>
    <xf borderId="37" fillId="2" fontId="0" numFmtId="0" xfId="0" applyBorder="1" applyFont="1"/>
    <xf borderId="9" fillId="2" fontId="11" numFmtId="0" xfId="0" applyBorder="1" applyFont="1"/>
    <xf borderId="10" fillId="2" fontId="12" numFmtId="0" xfId="0" applyAlignment="1" applyBorder="1" applyFont="1">
      <alignment shrinkToFit="0" vertical="top" wrapText="1"/>
    </xf>
    <xf borderId="38" fillId="2" fontId="11" numFmtId="0" xfId="0" applyBorder="1" applyFont="1"/>
    <xf borderId="39" fillId="0" fontId="6" numFmtId="0" xfId="0" applyAlignment="1" applyBorder="1" applyFont="1">
      <alignment horizontal="right" vertical="top"/>
    </xf>
    <xf borderId="3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66CC"/>
    <pageSetUpPr fitToPage="1"/>
  </sheetPr>
  <sheetViews>
    <sheetView showGridLines="0" workbookViewId="0"/>
  </sheetViews>
  <sheetFormatPr customHeight="1" defaultColWidth="14.43" defaultRowHeight="15.0"/>
  <cols>
    <col customWidth="1" min="1" max="1" width="93.57"/>
    <col customWidth="1" min="2" max="3" width="13.43"/>
    <col customWidth="1" min="4" max="4" width="13.14"/>
    <col customWidth="1" min="5" max="5" width="14.14"/>
    <col customWidth="1" min="6" max="7" width="13.57"/>
    <col customWidth="1" min="8" max="8" width="13.43"/>
    <col customWidth="1" min="9" max="9" width="13.57"/>
    <col customWidth="1" min="10" max="10" width="13.43"/>
    <col customWidth="1" min="11" max="11" width="13.14"/>
    <col customWidth="1" min="12" max="12" width="13.43"/>
    <col customWidth="1" min="13" max="13" width="13.14"/>
    <col customWidth="1" min="14" max="14" width="17.0"/>
    <col customWidth="1" min="15" max="15" width="16.43"/>
    <col customWidth="1" min="16" max="35" width="9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5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15.0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ht="15.0" customHeight="1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ht="15.0" customHeight="1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ht="15.0" customHeight="1">
      <c r="A6" s="4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ht="15.0" customHeight="1">
      <c r="A7" s="7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ht="15.0" customHeight="1">
      <c r="A8" s="4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ht="15.0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>
      <c r="A10" s="11" t="s">
        <v>8</v>
      </c>
      <c r="B10" s="12"/>
      <c r="C10" s="12"/>
      <c r="D10" s="12"/>
      <c r="E10" s="12"/>
      <c r="F10" s="13"/>
      <c r="G10" s="13"/>
      <c r="H10" s="13"/>
      <c r="I10" s="12"/>
      <c r="J10" s="12"/>
      <c r="K10" s="12"/>
      <c r="L10" s="12"/>
      <c r="M10" s="12"/>
      <c r="N10" s="13"/>
      <c r="O10" s="14">
        <v>1.0</v>
      </c>
      <c r="P10" s="15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ht="19.5" customHeight="1">
      <c r="A11" s="16" t="s">
        <v>9</v>
      </c>
      <c r="B11" s="17" t="s">
        <v>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ht="15.0" customHeight="1">
      <c r="A12" s="20"/>
      <c r="B12" s="21" t="s">
        <v>11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ht="17.25" customHeight="1">
      <c r="A13" s="20"/>
      <c r="B13" s="21" t="s">
        <v>12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ht="54.75" customHeight="1">
      <c r="A14" s="24"/>
      <c r="B14" s="25">
        <v>43221.0</v>
      </c>
      <c r="C14" s="25">
        <v>43252.0</v>
      </c>
      <c r="D14" s="25">
        <v>43282.0</v>
      </c>
      <c r="E14" s="25">
        <v>43313.0</v>
      </c>
      <c r="F14" s="25">
        <v>43344.0</v>
      </c>
      <c r="G14" s="25">
        <v>43374.0</v>
      </c>
      <c r="H14" s="25">
        <v>43405.0</v>
      </c>
      <c r="I14" s="25">
        <v>43435.0</v>
      </c>
      <c r="J14" s="25">
        <v>43466.0</v>
      </c>
      <c r="K14" s="25">
        <v>43497.0</v>
      </c>
      <c r="L14" s="25">
        <v>43525.0</v>
      </c>
      <c r="M14" s="25">
        <v>43556.0</v>
      </c>
      <c r="N14" s="26" t="s">
        <v>13</v>
      </c>
      <c r="O14" s="27" t="s">
        <v>14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>
      <c r="A15" s="28" t="s">
        <v>15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>
      <c r="A16" s="32" t="s">
        <v>16</v>
      </c>
      <c r="B16" s="33">
        <v>2.74770889E7</v>
      </c>
      <c r="C16" s="33">
        <v>2.741990069E7</v>
      </c>
      <c r="D16" s="33">
        <v>2.871344687E7</v>
      </c>
      <c r="E16" s="33">
        <v>2.798888644E7</v>
      </c>
      <c r="F16" s="33">
        <v>2.761018631E7</v>
      </c>
      <c r="G16" s="33">
        <v>2.752813268E7</v>
      </c>
      <c r="H16" s="33">
        <v>2.727960279E7</v>
      </c>
      <c r="I16" s="33">
        <v>5.566034888E7</v>
      </c>
      <c r="J16" s="33">
        <v>2.972539703E7</v>
      </c>
      <c r="K16" s="33">
        <v>2.973438607E7</v>
      </c>
      <c r="L16" s="33">
        <v>2.977570672E7</v>
      </c>
      <c r="M16" s="33">
        <v>2.971755109E7</v>
      </c>
      <c r="N16" s="33">
        <f t="shared" ref="N16:N31" si="1">SUM(B16:M16)</f>
        <v>368630634.5</v>
      </c>
      <c r="O16" s="34">
        <v>0.0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>
      <c r="A17" s="36" t="s">
        <v>17</v>
      </c>
      <c r="B17" s="37">
        <v>2.189673003E7</v>
      </c>
      <c r="C17" s="37">
        <v>2.187075829E7</v>
      </c>
      <c r="D17" s="37">
        <v>2.313383337E7</v>
      </c>
      <c r="E17" s="37">
        <v>2.243915939E7</v>
      </c>
      <c r="F17" s="37">
        <v>2.207574439E7</v>
      </c>
      <c r="G17" s="37">
        <v>2.203689195E7</v>
      </c>
      <c r="H17" s="37">
        <v>2.181883316E7</v>
      </c>
      <c r="I17" s="37">
        <v>4.439508397E7</v>
      </c>
      <c r="J17" s="37">
        <v>2.351026353E7</v>
      </c>
      <c r="K17" s="37">
        <v>2.351925257E7</v>
      </c>
      <c r="L17" s="37">
        <v>2.353360418E7</v>
      </c>
      <c r="M17" s="37">
        <v>2.347544855E7</v>
      </c>
      <c r="N17" s="37">
        <f t="shared" si="1"/>
        <v>293705603.4</v>
      </c>
      <c r="O17" s="38">
        <v>0.0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>
      <c r="A18" s="36" t="s">
        <v>18</v>
      </c>
      <c r="B18" s="37">
        <v>1.718046873E7</v>
      </c>
      <c r="C18" s="37">
        <v>1.712833802E7</v>
      </c>
      <c r="D18" s="37">
        <v>1.836187238E7</v>
      </c>
      <c r="E18" s="37">
        <v>1.767952986E7</v>
      </c>
      <c r="F18" s="37">
        <v>1.731764664E7</v>
      </c>
      <c r="G18" s="37">
        <v>1.727347506E7</v>
      </c>
      <c r="H18" s="37">
        <v>1.706121855E7</v>
      </c>
      <c r="I18" s="37">
        <v>3.476694447E7</v>
      </c>
      <c r="J18" s="37">
        <v>1.844626972E7</v>
      </c>
      <c r="K18" s="37">
        <v>1.845168135E7</v>
      </c>
      <c r="L18" s="37">
        <v>1.847601624E7</v>
      </c>
      <c r="M18" s="37">
        <v>1.841716084E7</v>
      </c>
      <c r="N18" s="37">
        <f t="shared" si="1"/>
        <v>230560621.9</v>
      </c>
      <c r="O18" s="38">
        <v>0.0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>
      <c r="A19" s="39" t="s">
        <v>19</v>
      </c>
      <c r="B19" s="37">
        <v>4716261.3</v>
      </c>
      <c r="C19" s="37">
        <v>4742420.27</v>
      </c>
      <c r="D19" s="37">
        <v>4771960.99</v>
      </c>
      <c r="E19" s="37">
        <v>4759629.53</v>
      </c>
      <c r="F19" s="37">
        <v>4758097.75</v>
      </c>
      <c r="G19" s="37">
        <v>4763416.89</v>
      </c>
      <c r="H19" s="37">
        <v>4757614.61</v>
      </c>
      <c r="I19" s="37">
        <v>9628139.5</v>
      </c>
      <c r="J19" s="37">
        <v>5063993.81</v>
      </c>
      <c r="K19" s="37">
        <v>5067571.22</v>
      </c>
      <c r="L19" s="37">
        <v>5057587.94</v>
      </c>
      <c r="M19" s="37">
        <v>5058287.71</v>
      </c>
      <c r="N19" s="37">
        <f t="shared" si="1"/>
        <v>63144981.52</v>
      </c>
      <c r="O19" s="38">
        <v>0.0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>
      <c r="A20" s="36" t="s">
        <v>20</v>
      </c>
      <c r="B20" s="37">
        <v>0.0</v>
      </c>
      <c r="C20" s="37">
        <v>0.0</v>
      </c>
      <c r="D20" s="37">
        <v>0.0</v>
      </c>
      <c r="E20" s="37">
        <v>0.0</v>
      </c>
      <c r="F20" s="37">
        <v>0.0</v>
      </c>
      <c r="G20" s="37">
        <v>0.0</v>
      </c>
      <c r="H20" s="37">
        <v>0.0</v>
      </c>
      <c r="I20" s="37">
        <v>0.0</v>
      </c>
      <c r="J20" s="37">
        <v>0.0</v>
      </c>
      <c r="K20" s="37">
        <v>0.0</v>
      </c>
      <c r="L20" s="37">
        <v>0.0</v>
      </c>
      <c r="M20" s="37">
        <v>0.0</v>
      </c>
      <c r="N20" s="37">
        <f t="shared" si="1"/>
        <v>0</v>
      </c>
      <c r="O20" s="38">
        <v>0.0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>
      <c r="A21" s="36" t="s">
        <v>21</v>
      </c>
      <c r="B21" s="37">
        <v>5580358.87</v>
      </c>
      <c r="C21" s="37">
        <v>5549142.4</v>
      </c>
      <c r="D21" s="37">
        <v>5579613.5</v>
      </c>
      <c r="E21" s="37">
        <v>5549727.05</v>
      </c>
      <c r="F21" s="37">
        <v>5534441.92</v>
      </c>
      <c r="G21" s="37">
        <v>5491240.73</v>
      </c>
      <c r="H21" s="37">
        <v>5460769.63</v>
      </c>
      <c r="I21" s="37">
        <v>1.126526491E7</v>
      </c>
      <c r="J21" s="37">
        <v>6215133.5</v>
      </c>
      <c r="K21" s="37">
        <v>6215133.5</v>
      </c>
      <c r="L21" s="37">
        <v>6242102.54</v>
      </c>
      <c r="M21" s="37">
        <v>6242102.54</v>
      </c>
      <c r="N21" s="37">
        <f t="shared" si="1"/>
        <v>74925031.09</v>
      </c>
      <c r="O21" s="38">
        <v>0.0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>
      <c r="A22" s="36" t="s">
        <v>22</v>
      </c>
      <c r="B22" s="37">
        <v>4514296.33</v>
      </c>
      <c r="C22" s="37">
        <v>4483639.96</v>
      </c>
      <c r="D22" s="37">
        <v>4514111.06</v>
      </c>
      <c r="E22" s="37">
        <v>4484222.44</v>
      </c>
      <c r="F22" s="37">
        <v>4468937.31</v>
      </c>
      <c r="G22" s="37">
        <v>4468937.31</v>
      </c>
      <c r="H22" s="37">
        <v>4468937.31</v>
      </c>
      <c r="I22" s="37">
        <v>9262139.36</v>
      </c>
      <c r="J22" s="37">
        <v>5151508.56</v>
      </c>
      <c r="K22" s="37">
        <v>5151508.56</v>
      </c>
      <c r="L22" s="37">
        <v>5183415.82</v>
      </c>
      <c r="M22" s="37">
        <v>5183415.82</v>
      </c>
      <c r="N22" s="37">
        <f t="shared" si="1"/>
        <v>61335069.84</v>
      </c>
      <c r="O22" s="38">
        <v>0.0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ht="15.75" customHeight="1">
      <c r="A23" s="36" t="s">
        <v>23</v>
      </c>
      <c r="B23" s="37">
        <v>1066062.54</v>
      </c>
      <c r="C23" s="37">
        <v>1065502.44</v>
      </c>
      <c r="D23" s="37">
        <v>1065502.44</v>
      </c>
      <c r="E23" s="37">
        <v>1065504.61</v>
      </c>
      <c r="F23" s="37">
        <v>1065504.61</v>
      </c>
      <c r="G23" s="37">
        <v>1022303.42</v>
      </c>
      <c r="H23" s="37">
        <v>991832.32</v>
      </c>
      <c r="I23" s="37">
        <v>2003125.55</v>
      </c>
      <c r="J23" s="37">
        <v>1063624.94</v>
      </c>
      <c r="K23" s="37">
        <v>1063624.94</v>
      </c>
      <c r="L23" s="37">
        <v>1058686.72</v>
      </c>
      <c r="M23" s="37">
        <v>1058686.72</v>
      </c>
      <c r="N23" s="37">
        <f t="shared" si="1"/>
        <v>13589961.25</v>
      </c>
      <c r="O23" s="38">
        <v>0.0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ht="15.75" customHeight="1">
      <c r="A24" s="36" t="s">
        <v>24</v>
      </c>
      <c r="B24" s="37">
        <v>0.0</v>
      </c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0.0</v>
      </c>
      <c r="J24" s="37">
        <v>0.0</v>
      </c>
      <c r="K24" s="37">
        <v>0.0</v>
      </c>
      <c r="L24" s="37">
        <v>0.0</v>
      </c>
      <c r="M24" s="37">
        <v>0.0</v>
      </c>
      <c r="N24" s="37">
        <f t="shared" si="1"/>
        <v>0</v>
      </c>
      <c r="O24" s="38">
        <v>0.0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ht="15.75" customHeight="1">
      <c r="A25" s="36" t="s">
        <v>25</v>
      </c>
      <c r="B25" s="37">
        <v>0.0</v>
      </c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0.0</v>
      </c>
      <c r="J25" s="37">
        <v>0.0</v>
      </c>
      <c r="K25" s="37">
        <v>0.0</v>
      </c>
      <c r="L25" s="37">
        <v>0.0</v>
      </c>
      <c r="M25" s="37">
        <v>0.0</v>
      </c>
      <c r="N25" s="37">
        <f t="shared" si="1"/>
        <v>0</v>
      </c>
      <c r="O25" s="38">
        <v>0.0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ht="15.75" customHeight="1">
      <c r="A26" s="32" t="s">
        <v>26</v>
      </c>
      <c r="B26" s="40">
        <v>5580358.87</v>
      </c>
      <c r="C26" s="40">
        <v>5607144.0</v>
      </c>
      <c r="D26" s="40">
        <f t="shared" ref="D26:E26" si="2">D29+D30</f>
        <v>5598865.49</v>
      </c>
      <c r="E26" s="40">
        <f t="shared" si="2"/>
        <v>5803795.71</v>
      </c>
      <c r="F26" s="40">
        <f>F30</f>
        <v>5534441.92</v>
      </c>
      <c r="G26" s="40">
        <v>5491240.73</v>
      </c>
      <c r="H26" s="40">
        <v>5464250.02</v>
      </c>
      <c r="I26" s="40">
        <v>1.126526491E7</v>
      </c>
      <c r="J26" s="40">
        <v>6215133.5</v>
      </c>
      <c r="K26" s="40">
        <v>6215133.5</v>
      </c>
      <c r="L26" s="40">
        <v>6242102.54</v>
      </c>
      <c r="M26" s="40">
        <v>6242102.54</v>
      </c>
      <c r="N26" s="40">
        <f t="shared" si="1"/>
        <v>75259833.73</v>
      </c>
      <c r="O26" s="41">
        <v>0.0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</row>
    <row r="27" ht="15.75" customHeight="1">
      <c r="A27" s="36" t="s">
        <v>27</v>
      </c>
      <c r="B27" s="37">
        <v>0.0</v>
      </c>
      <c r="C27" s="37">
        <v>0.0</v>
      </c>
      <c r="D27" s="37">
        <v>0.0</v>
      </c>
      <c r="E27" s="37">
        <v>0.0</v>
      </c>
      <c r="F27" s="37">
        <v>0.0</v>
      </c>
      <c r="G27" s="37">
        <v>0.0</v>
      </c>
      <c r="H27" s="37">
        <v>0.0</v>
      </c>
      <c r="I27" s="37">
        <v>0.0</v>
      </c>
      <c r="J27" s="37">
        <v>0.0</v>
      </c>
      <c r="K27" s="37">
        <v>0.0</v>
      </c>
      <c r="L27" s="37">
        <v>0.0</v>
      </c>
      <c r="M27" s="37">
        <v>0.0</v>
      </c>
      <c r="N27" s="37">
        <f t="shared" si="1"/>
        <v>0</v>
      </c>
      <c r="O27" s="38">
        <v>0.0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ht="15.75" customHeight="1">
      <c r="A28" s="36" t="s">
        <v>28</v>
      </c>
      <c r="B28" s="37">
        <v>0.0</v>
      </c>
      <c r="C28" s="37">
        <v>0.0</v>
      </c>
      <c r="D28" s="37">
        <v>0.0</v>
      </c>
      <c r="E28" s="37">
        <v>0.0</v>
      </c>
      <c r="F28" s="37">
        <v>0.0</v>
      </c>
      <c r="G28" s="37">
        <v>0.0</v>
      </c>
      <c r="H28" s="37">
        <v>0.0</v>
      </c>
      <c r="I28" s="37">
        <v>0.0</v>
      </c>
      <c r="J28" s="37">
        <v>0.0</v>
      </c>
      <c r="K28" s="37">
        <v>0.0</v>
      </c>
      <c r="L28" s="37">
        <v>0.0</v>
      </c>
      <c r="M28" s="37">
        <v>0.0</v>
      </c>
      <c r="N28" s="37">
        <f t="shared" si="1"/>
        <v>0</v>
      </c>
      <c r="O28" s="38">
        <v>0.0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ht="15.75" customHeight="1">
      <c r="A29" s="36" t="s">
        <v>29</v>
      </c>
      <c r="B29" s="37">
        <v>0.0</v>
      </c>
      <c r="C29" s="37">
        <v>58001.6</v>
      </c>
      <c r="D29" s="37">
        <v>19251.99</v>
      </c>
      <c r="E29" s="37">
        <v>254068.66</v>
      </c>
      <c r="F29" s="37">
        <v>0.0</v>
      </c>
      <c r="G29" s="37">
        <v>0.0</v>
      </c>
      <c r="H29" s="37">
        <v>3480.39</v>
      </c>
      <c r="I29" s="37">
        <v>0.0</v>
      </c>
      <c r="J29" s="37">
        <v>0.0</v>
      </c>
      <c r="K29" s="37">
        <v>0.0</v>
      </c>
      <c r="L29" s="37">
        <v>0.0</v>
      </c>
      <c r="M29" s="37">
        <v>0.0</v>
      </c>
      <c r="N29" s="37">
        <f t="shared" si="1"/>
        <v>334802.64</v>
      </c>
      <c r="O29" s="38">
        <v>0.0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ht="15.75" customHeight="1">
      <c r="A30" s="43" t="s">
        <v>30</v>
      </c>
      <c r="B30" s="37">
        <v>5580358.87</v>
      </c>
      <c r="C30" s="37">
        <v>5549142.4</v>
      </c>
      <c r="D30" s="37">
        <v>5579613.5</v>
      </c>
      <c r="E30" s="37">
        <v>5549727.05</v>
      </c>
      <c r="F30" s="37">
        <v>5534441.92</v>
      </c>
      <c r="G30" s="37">
        <v>5491240.73</v>
      </c>
      <c r="H30" s="37">
        <v>5460769.63</v>
      </c>
      <c r="I30" s="37">
        <v>1.126526491E7</v>
      </c>
      <c r="J30" s="37">
        <v>6215133.5</v>
      </c>
      <c r="K30" s="37">
        <v>6215133.5</v>
      </c>
      <c r="L30" s="37">
        <v>6242102.54</v>
      </c>
      <c r="M30" s="37">
        <v>6242102.54</v>
      </c>
      <c r="N30" s="37">
        <f t="shared" si="1"/>
        <v>74925031.09</v>
      </c>
      <c r="O30" s="44">
        <v>0.0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ht="15.75" customHeight="1">
      <c r="A31" s="45" t="s">
        <v>31</v>
      </c>
      <c r="B31" s="40">
        <v>2.189673003E7</v>
      </c>
      <c r="C31" s="40">
        <v>2.181275669E7</v>
      </c>
      <c r="D31" s="40">
        <f t="shared" ref="D31:F31" si="3">D16-D26</f>
        <v>23114581.38</v>
      </c>
      <c r="E31" s="40">
        <f t="shared" si="3"/>
        <v>22185090.73</v>
      </c>
      <c r="F31" s="40">
        <f t="shared" si="3"/>
        <v>22075744.39</v>
      </c>
      <c r="G31" s="40">
        <v>2.203689195E7</v>
      </c>
      <c r="H31" s="40">
        <v>2.181535277E7</v>
      </c>
      <c r="I31" s="40">
        <v>4.439508397E7</v>
      </c>
      <c r="J31" s="40">
        <v>2.351026353E7</v>
      </c>
      <c r="K31" s="40">
        <v>2.351925257E7</v>
      </c>
      <c r="L31" s="40">
        <v>2.353360418E7</v>
      </c>
      <c r="M31" s="40">
        <v>2.347544855E7</v>
      </c>
      <c r="N31" s="40">
        <f t="shared" si="1"/>
        <v>293370800.7</v>
      </c>
      <c r="O31" s="41">
        <v>0.0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ht="15.75" customHeight="1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35"/>
      <c r="O32" s="48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ht="15.75" customHeight="1">
      <c r="A33" s="49"/>
      <c r="B33" s="5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51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>
      <c r="A34" s="52" t="s">
        <v>32</v>
      </c>
      <c r="B34" s="53" t="s">
        <v>33</v>
      </c>
      <c r="C34" s="54"/>
      <c r="D34" s="55" t="s">
        <v>34</v>
      </c>
      <c r="E34" s="56"/>
      <c r="F34" s="13"/>
      <c r="G34" s="13"/>
      <c r="H34" s="13"/>
      <c r="I34" s="13"/>
      <c r="J34" s="13"/>
      <c r="K34" s="13"/>
      <c r="L34" s="13"/>
      <c r="M34" s="13"/>
      <c r="N34" s="13"/>
      <c r="O34" s="51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ht="15.75" customHeight="1">
      <c r="A35" s="57" t="s">
        <v>32</v>
      </c>
      <c r="B35" s="58"/>
      <c r="C35" s="54"/>
      <c r="D35" s="59"/>
      <c r="E35" s="56"/>
      <c r="F35" s="60"/>
      <c r="G35" s="13"/>
      <c r="H35" s="13"/>
      <c r="I35" s="13"/>
      <c r="J35" s="13"/>
      <c r="K35" s="13"/>
      <c r="L35" s="13"/>
      <c r="M35" s="13"/>
      <c r="N35" s="13"/>
      <c r="O35" s="51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ht="15.75" customHeight="1">
      <c r="A36" s="57" t="s">
        <v>35</v>
      </c>
      <c r="B36" s="58">
        <v>2.352419221399E10</v>
      </c>
      <c r="C36" s="54"/>
      <c r="D36" s="59"/>
      <c r="E36" s="56"/>
      <c r="F36" s="13"/>
      <c r="G36" s="13"/>
      <c r="H36" s="13"/>
      <c r="I36" s="13"/>
      <c r="J36" s="13"/>
      <c r="K36" s="13"/>
      <c r="L36" s="50"/>
      <c r="M36" s="13"/>
      <c r="N36" s="50"/>
      <c r="O36" s="51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ht="15.75" customHeight="1">
      <c r="A37" s="57" t="s">
        <v>36</v>
      </c>
      <c r="B37" s="58">
        <v>4736136.0</v>
      </c>
      <c r="C37" s="54"/>
      <c r="D37" s="61"/>
      <c r="E37" s="56"/>
      <c r="F37" s="13"/>
      <c r="G37" s="13"/>
      <c r="H37" s="13"/>
      <c r="I37" s="13"/>
      <c r="J37" s="13"/>
      <c r="K37" s="13"/>
      <c r="L37" s="13"/>
      <c r="M37" s="13"/>
      <c r="N37" s="13"/>
      <c r="O37" s="51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ht="15.75" customHeight="1">
      <c r="A38" s="57" t="s">
        <v>37</v>
      </c>
      <c r="B38" s="58">
        <f>B36-B37</f>
        <v>23519456078</v>
      </c>
      <c r="C38" s="54"/>
      <c r="D38" s="59"/>
      <c r="E38" s="56"/>
      <c r="F38" s="13"/>
      <c r="G38" s="60"/>
      <c r="H38" s="13"/>
      <c r="I38" s="13"/>
      <c r="J38" s="13"/>
      <c r="K38" s="13"/>
      <c r="L38" s="13"/>
      <c r="M38" s="13"/>
      <c r="N38" s="13"/>
      <c r="O38" s="51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ht="15.75" customHeight="1">
      <c r="A39" s="57" t="s">
        <v>38</v>
      </c>
      <c r="B39" s="58">
        <f>N31</f>
        <v>293370800.7</v>
      </c>
      <c r="C39" s="54"/>
      <c r="D39" s="61">
        <f>+B39/B36*100</f>
        <v>1.247102549</v>
      </c>
      <c r="E39" s="56"/>
      <c r="F39" s="62"/>
      <c r="G39" s="13"/>
      <c r="H39" s="13"/>
      <c r="I39" s="13"/>
      <c r="J39" s="13"/>
      <c r="K39" s="13"/>
      <c r="L39" s="13"/>
      <c r="M39" s="13"/>
      <c r="N39" s="13"/>
      <c r="O39" s="51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ht="15.75" customHeight="1">
      <c r="A40" s="57" t="s">
        <v>39</v>
      </c>
      <c r="B40" s="58">
        <f>B38*D40/100</f>
        <v>366903514.8</v>
      </c>
      <c r="C40" s="54"/>
      <c r="D40" s="61">
        <v>1.56</v>
      </c>
      <c r="E40" s="56"/>
      <c r="F40" s="60"/>
      <c r="G40" s="13"/>
      <c r="H40" s="13"/>
      <c r="I40" s="13"/>
      <c r="J40" s="13"/>
      <c r="K40" s="13"/>
      <c r="L40" s="13"/>
      <c r="M40" s="13"/>
      <c r="N40" s="13"/>
      <c r="O40" s="51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ht="15.75" customHeight="1">
      <c r="A41" s="57" t="s">
        <v>40</v>
      </c>
      <c r="B41" s="58">
        <f>B38*D41/100</f>
        <v>348558339.1</v>
      </c>
      <c r="C41" s="54"/>
      <c r="D41" s="61">
        <v>1.482</v>
      </c>
      <c r="E41" s="56"/>
      <c r="F41" s="60"/>
      <c r="G41" s="13"/>
      <c r="H41" s="13"/>
      <c r="I41" s="13"/>
      <c r="J41" s="13"/>
      <c r="K41" s="13"/>
      <c r="L41" s="13"/>
      <c r="M41" s="13"/>
      <c r="N41" s="13"/>
      <c r="O41" s="51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ht="15.75" customHeight="1">
      <c r="A42" s="63" t="s">
        <v>41</v>
      </c>
      <c r="B42" s="64">
        <f>B38*D42/100</f>
        <v>330213163.3</v>
      </c>
      <c r="C42" s="65"/>
      <c r="D42" s="66">
        <v>1.404</v>
      </c>
      <c r="E42" s="67"/>
      <c r="F42" s="68"/>
      <c r="G42" s="69"/>
      <c r="H42" s="69"/>
      <c r="I42" s="69"/>
      <c r="J42" s="69"/>
      <c r="K42" s="69"/>
      <c r="L42" s="69"/>
      <c r="M42" s="69"/>
      <c r="N42" s="69"/>
      <c r="O42" s="70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ht="15.75" customHeight="1">
      <c r="A43" s="49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51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ht="13.5" customHeight="1">
      <c r="A44" s="71" t="s">
        <v>42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3"/>
      <c r="O44" s="51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ht="13.5" customHeight="1">
      <c r="A45" s="71" t="s">
        <v>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51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ht="13.5" customHeight="1">
      <c r="A46" s="71" t="s">
        <v>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51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ht="13.5" customHeight="1">
      <c r="A47" s="71" t="s"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51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ht="13.5" customHeight="1">
      <c r="A48" s="73" t="s">
        <v>46</v>
      </c>
      <c r="B48" s="69"/>
      <c r="C48" s="74"/>
      <c r="D48" s="75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0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ht="13.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ht="13.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ht="13.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ht="13.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ht="13.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ht="39.0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</row>
    <row r="1001" ht="1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</row>
    <row r="1002" ht="15.75" customHeight="1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</row>
  </sheetData>
  <mergeCells count="23">
    <mergeCell ref="A1:O1"/>
    <mergeCell ref="A2:O2"/>
    <mergeCell ref="A3:O3"/>
    <mergeCell ref="A4:O4"/>
    <mergeCell ref="A5:O5"/>
    <mergeCell ref="A6:O6"/>
    <mergeCell ref="A7:O7"/>
    <mergeCell ref="A8:O8"/>
    <mergeCell ref="A11:A14"/>
    <mergeCell ref="B11:O11"/>
    <mergeCell ref="B12:O12"/>
    <mergeCell ref="B13:O13"/>
    <mergeCell ref="B15:O15"/>
    <mergeCell ref="B34:C34"/>
    <mergeCell ref="B42:C42"/>
    <mergeCell ref="C48:D48"/>
    <mergeCell ref="B35:C35"/>
    <mergeCell ref="B36:C36"/>
    <mergeCell ref="B37:C37"/>
    <mergeCell ref="B38:C38"/>
    <mergeCell ref="B39:C39"/>
    <mergeCell ref="B40:C40"/>
    <mergeCell ref="B41:C41"/>
  </mergeCells>
  <printOptions/>
  <pageMargins bottom="0.75" footer="0.0" header="0.0" left="0.44" right="0.31" top="0.5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2019-01-16T11:51:36Z</dcterms:created>
</cp:coreProperties>
</file>