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431\TCEPE\RGF\"/>
    </mc:Choice>
  </mc:AlternateContent>
  <xr:revisionPtr revIDLastSave="0" documentId="13_ncr:1_{8D119ABB-1D2E-4E49-8EDA-247F27BE375B}" xr6:coauthVersionLast="47" xr6:coauthVersionMax="47" xr10:uidLastSave="{00000000-0000-0000-0000-000000000000}"/>
  <bookViews>
    <workbookView xWindow="-28920" yWindow="-4815" windowWidth="29040" windowHeight="15840" xr2:uid="{00000000-000D-0000-FFFF-FFFF00000000}"/>
  </bookViews>
  <sheets>
    <sheet name="Anexo 1 RGF " sheetId="1" r:id="rId1"/>
    <sheet name="Anexo 5 RGF" sheetId="2" r:id="rId2"/>
    <sheet name="Anexo 6 RGF." sheetId="3" r:id="rId3"/>
    <sheet name="Entrada de dados Anexos V e VI." sheetId="5" state="hidden" r:id="rId4"/>
    <sheet name="Anexo 5 RGF - 14ª Edição MDF"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8" l="1"/>
  <c r="H31" i="8"/>
  <c r="E31" i="8"/>
  <c r="H30" i="8"/>
  <c r="E30" i="8"/>
  <c r="B30" i="8"/>
  <c r="A30" i="8"/>
  <c r="H29" i="8"/>
  <c r="E29" i="8"/>
  <c r="B29" i="8"/>
  <c r="A29" i="8"/>
  <c r="E23" i="8"/>
  <c r="J21" i="8"/>
  <c r="G21" i="8"/>
  <c r="B21" i="8"/>
  <c r="B20" i="8"/>
  <c r="G20" i="8" s="1"/>
  <c r="J20" i="8" s="1"/>
  <c r="J18" i="8"/>
  <c r="G18" i="8"/>
  <c r="B18" i="8"/>
  <c r="B17" i="8"/>
  <c r="I16" i="8"/>
  <c r="H16" i="8"/>
  <c r="I13" i="8"/>
  <c r="I23" i="8" s="1"/>
  <c r="H13" i="8"/>
  <c r="H23" i="8" s="1"/>
  <c r="E13" i="8"/>
  <c r="A8" i="8"/>
  <c r="A7" i="8"/>
  <c r="E107" i="5"/>
  <c r="E99" i="5" s="1"/>
  <c r="E87" i="5"/>
  <c r="E86" i="5"/>
  <c r="E85" i="5"/>
  <c r="B83" i="5"/>
  <c r="E82" i="5"/>
  <c r="C14" i="8" s="1"/>
  <c r="C13" i="8" s="1"/>
  <c r="C23" i="8" s="1"/>
  <c r="E81" i="5"/>
  <c r="D14" i="8" s="1"/>
  <c r="D13" i="8" s="1"/>
  <c r="D23" i="8" s="1"/>
  <c r="E80" i="5"/>
  <c r="E74" i="5"/>
  <c r="E73" i="5"/>
  <c r="B22" i="8" s="1"/>
  <c r="G22" i="8" s="1"/>
  <c r="J22" i="8" s="1"/>
  <c r="A73" i="5"/>
  <c r="A72" i="5"/>
  <c r="A71" i="5"/>
  <c r="E70" i="5"/>
  <c r="B19" i="8" s="1"/>
  <c r="G19" i="8" s="1"/>
  <c r="J19" i="8" s="1"/>
  <c r="A70" i="5"/>
  <c r="A69" i="5"/>
  <c r="A68" i="5"/>
  <c r="E64" i="5"/>
  <c r="B15" i="8" s="1"/>
  <c r="G15" i="8" s="1"/>
  <c r="J15" i="8" s="1"/>
  <c r="A64" i="5"/>
  <c r="E63" i="5"/>
  <c r="E59" i="5"/>
  <c r="E55" i="5"/>
  <c r="E49" i="5"/>
  <c r="E44" i="5"/>
  <c r="E19" i="5" s="1"/>
  <c r="E29" i="5"/>
  <c r="E22" i="5"/>
  <c r="E88" i="5" s="1"/>
  <c r="E18" i="5"/>
  <c r="E15" i="5"/>
  <c r="E6" i="5"/>
  <c r="E8" i="5" s="1"/>
  <c r="A24" i="8"/>
  <c r="B82" i="5" l="1"/>
  <c r="B81" i="5" s="1"/>
  <c r="B80" i="5" s="1"/>
  <c r="B79" i="5" s="1"/>
  <c r="B16" i="8"/>
  <c r="G16" i="8" s="1"/>
  <c r="J16" i="8" s="1"/>
  <c r="E84" i="5"/>
  <c r="E83" i="5" s="1"/>
  <c r="F14" i="8" s="1"/>
  <c r="F13" i="8" s="1"/>
  <c r="F23" i="8" s="1"/>
  <c r="B35" i="8" s="1"/>
  <c r="E23" i="5"/>
  <c r="F23" i="5" s="1"/>
  <c r="E65" i="5"/>
  <c r="E75" i="5" s="1"/>
  <c r="G75" i="5" s="1"/>
  <c r="B14" i="8"/>
  <c r="G17" i="8"/>
  <c r="J17" i="8" s="1"/>
  <c r="A25" i="8"/>
  <c r="B90" i="5" l="1"/>
  <c r="F8" i="5" s="1"/>
  <c r="G14" i="8"/>
  <c r="B13" i="8"/>
  <c r="E79" i="5"/>
  <c r="E90" i="5" l="1"/>
  <c r="E91" i="5"/>
  <c r="E94" i="5" s="1"/>
  <c r="B91" i="5"/>
  <c r="B92" i="5" s="1"/>
  <c r="M12" i="8"/>
  <c r="B23" i="8"/>
  <c r="J14" i="8"/>
  <c r="G13" i="8"/>
  <c r="G23" i="8" l="1"/>
  <c r="J13" i="8"/>
  <c r="J23" i="8" s="1"/>
  <c r="E9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400-000001000000}">
      <text>
        <r>
          <rPr>
            <sz val="10"/>
            <color rgb="FF000000"/>
            <rFont val="Arial"/>
          </rPr>
          <t xml:space="preserve">Conta EFISCO pela Execução de Balancete Contábil.
Pegar o valor do Saldo Final. </t>
        </r>
      </text>
    </comment>
    <comment ref="A14" authorId="0" shapeId="0" xr:uid="{00000000-0006-0000-0400-000002000000}">
      <text>
        <r>
          <rPr>
            <sz val="10"/>
            <color rgb="FF000000"/>
            <rFont val="Arial"/>
          </rPr>
          <t xml:space="preserve">Conta EFISCO pelo Balancete Contábil </t>
        </r>
      </text>
    </comment>
  </commentList>
</comments>
</file>

<file path=xl/sharedStrings.xml><?xml version="1.0" encoding="utf-8"?>
<sst xmlns="http://schemas.openxmlformats.org/spreadsheetml/2006/main" count="385" uniqueCount="237">
  <si>
    <t>ESTADO DE PERNAMBUCO</t>
  </si>
  <si>
    <t>PODER LEGISLATIVO</t>
  </si>
  <si>
    <t>TRIBUNAL DE CONTAS DO ESTADO DE PERNAMBUCO</t>
  </si>
  <si>
    <t xml:space="preserve">RELATÓRIO DE GESTÃO FISCAL </t>
  </si>
  <si>
    <t>DEMONSTRATIVO DA DESPESA COM PESSOAL</t>
  </si>
  <si>
    <t>ORÇAMENTOS FISCAIS E DA SEGURIDADE SOCIAL</t>
  </si>
  <si>
    <t>RGF - ANEXO 1 (LRF, Art.55, Inciso I, Alínea"a")</t>
  </si>
  <si>
    <t>DESPESA COM PESSOAL</t>
  </si>
  <si>
    <t>DESPESAS EXECUTADAS</t>
  </si>
  <si>
    <t>(Últimos 12 Meses)</t>
  </si>
  <si>
    <t>LIQUIDADAS</t>
  </si>
  <si>
    <t>Inscritas em restos a pagar não processados (b)</t>
  </si>
  <si>
    <t>TOTAL  (Últimos 12 meses)          (a)</t>
  </si>
  <si>
    <t xml:space="preserve">  DESPESA BRUTA COM PESSOAL(I)</t>
  </si>
  <si>
    <t xml:space="preserve">    Pessoal Ativo</t>
  </si>
  <si>
    <t xml:space="preserve">      Vencimentos, Vantagens e Outras Despesas Variáveis</t>
  </si>
  <si>
    <t xml:space="preserve">      Obrigações Patronais</t>
  </si>
  <si>
    <t xml:space="preserve">    Pessoal Inativo e Pensionistas</t>
  </si>
  <si>
    <t xml:space="preserve">      Aposentadorias, Reserva e Reformas</t>
  </si>
  <si>
    <t xml:space="preserve">      Pensões</t>
  </si>
  <si>
    <t xml:space="preserve">    Outras Despesas de Pessoal decorrentes de Contratos de Terceirização ou de Contratação de Forma Indireta (§ 1º do art. 18 da LRF) </t>
  </si>
  <si>
    <t xml:space="preserve">    Despesa com Pessoal não Executada Orçamentariamente </t>
  </si>
  <si>
    <t xml:space="preserve">  DESPESAS NÃO COMPUTADAS (II) (§ 1º do art. 19 da LRF)</t>
  </si>
  <si>
    <t xml:space="preserve">     Indenizações por Demissão e Incentivos à Demissão Voluntária e Deduções Constitucionais</t>
  </si>
  <si>
    <t xml:space="preserve">     Decorrentes de Decisão Judicial de Período Anterior ao da Apuração</t>
  </si>
  <si>
    <t xml:space="preserve">     Despesas de Exercícios Anteriores de Período Anterior ao da Apuração</t>
  </si>
  <si>
    <t xml:space="preserve">     Inativos e Pensionistas com Recursos Vinculados</t>
  </si>
  <si>
    <t xml:space="preserve">  DESPESA LÍQUIDA COM PESSOAL (III) = (I - II)</t>
  </si>
  <si>
    <t>0,00</t>
  </si>
  <si>
    <t>APURAÇÃO DO CUMPRIMENTO DO LIMITE LEGAL</t>
  </si>
  <si>
    <t>VALOR</t>
  </si>
  <si>
    <t xml:space="preserve">% sobre a RCL Ajustada </t>
  </si>
  <si>
    <t>RECEITA CORRENTE LÍQUIDA - RCL (IV)</t>
  </si>
  <si>
    <t>-</t>
  </si>
  <si>
    <t>(-) Transferências Obrigatórias da União Relativas às Emendas Individuais (Art.166-A, §1º, da CF) (V)</t>
  </si>
  <si>
    <t xml:space="preserve">  = RECEITA CORRENTE LÍQUIDA AJUSTADA PARA CÁLCULO DOS LIMITES DA DESPESA COM 
  PESSOAL (VII) = (IV - V - VI) </t>
  </si>
  <si>
    <t>DESPESA TOTAL COM PESSOAL - DTP (VIII)=(III a + III b)</t>
  </si>
  <si>
    <t>LIMITE MÁXIMO (IX) (Incisos I,II,III, Artigo 20 da LRF)</t>
  </si>
  <si>
    <t>LIMITE PRUDENCIAL (X) (0,95 x IX) (Parágrafo Único, Artigo 22 da LRF)</t>
  </si>
  <si>
    <t>LIMITE ALERTA (XI) (0,90 x IX) (Inciso II do § 1º do Artigo 59 da LRF)</t>
  </si>
  <si>
    <t>NOTAS EXPLICATIVAS:</t>
  </si>
  <si>
    <r>
      <rPr>
        <b/>
        <sz val="8"/>
        <color rgb="FF000000"/>
        <rFont val="Arial"/>
      </rPr>
      <t>Nota 1:</t>
    </r>
    <r>
      <rPr>
        <sz val="8"/>
        <color rgb="FF000000"/>
        <rFont val="Arial"/>
      </rPr>
      <t xml:space="preserve"> O TCE-PE e demais Órgãos integrantes da Administração Pública Estadual utilizam o sistema E-Fisco, cuja administração, manutenção e supervisão são operacionalizados pelo Poder Executivo do Estado de Pernambuco.</t>
    </r>
  </si>
  <si>
    <r>
      <rPr>
        <b/>
        <sz val="8"/>
        <color rgb="FF000000"/>
        <rFont val="Arial"/>
      </rPr>
      <t>Nota 2:</t>
    </r>
    <r>
      <rPr>
        <sz val="8"/>
        <color rgb="FF000000"/>
        <rFont val="Arial"/>
      </rPr>
      <t xml:space="preserve"> As despesas com servidores inativos e pensionistas vinculados aos órgãos filiados ao Regime de Previdência Social dos Servidores do Estado de Pernambuco, são pagas pelo Fundo Financeiro de Aposentadorias e Pensões dos Servidores do Estado de Pernambuco - FUNAFIN.</t>
    </r>
  </si>
  <si>
    <r>
      <rPr>
        <b/>
        <sz val="8"/>
        <color rgb="FF000000"/>
        <rFont val="Arial"/>
      </rPr>
      <t>Nota 3</t>
    </r>
    <r>
      <rPr>
        <sz val="8"/>
        <color rgb="FF000000"/>
        <rFont val="Arial"/>
      </rPr>
      <t>: O reembolso da Contribuição Previdenciária Patronal do FUNAFIN é objeto de convênios para ressarcimento dos valores dos salários e contribuições previdenciárias patronais do FUNAFIN dos servidores efetivos pertencentes aos quadros do TCE-PE, que estão à disposição de outros órgãos públicos. (CONVENENTES).
Nesta publicação, o reembolso da Contribuição Previdenciária Patronal do FUNAFIN, do período de janeiro/2023 a dezembro/2023, no valor de R$ 798.229,32 (equivalente a 0,20% da despesa líquida com pessoal), foi registrado no E-Fisco na conta patrimonial 4.9.9.9.1.03.02. 
Este valor resultou em aumento da despesa líquida com pessoal dos últimos 12 (doze) meses, razão pelo qual foram realizados os devidos ajustes para fins de publicação.</t>
    </r>
  </si>
  <si>
    <r>
      <rPr>
        <b/>
        <sz val="8"/>
        <color rgb="FF000000"/>
        <rFont val="Arial"/>
      </rPr>
      <t>Nota 4</t>
    </r>
    <r>
      <rPr>
        <sz val="8"/>
        <color rgb="FF000000"/>
        <rFont val="Arial"/>
      </rPr>
      <t xml:space="preserve">: Conforme entendimento do TCE-PE, por meio dos Acórdãos TCE-PE 355/2018, 42/2020 e 1553/2021, não foram considerados, no cômputo da despesa com pessoal ativo, os valores pagos pela Administração a título de Licença Prêmio em Pecúnia, no valor de R$ 7.045.596,82 (equivalente a 1,73% da despesa líquida com pessoal), que possuem natureza indenizatória. </t>
    </r>
  </si>
  <si>
    <r>
      <rPr>
        <b/>
        <sz val="8"/>
        <color rgb="FF000000"/>
        <rFont val="Arial"/>
      </rPr>
      <t>Nota 6</t>
    </r>
    <r>
      <rPr>
        <sz val="8"/>
        <color rgb="FF000000"/>
        <rFont val="Arial"/>
      </rPr>
      <t>: A despesa referente ao 13º salário de pensionistas, totalizando R$ 1.409.559,95, foi contabilizada, por competência, no mês de dezembro/23.</t>
    </r>
  </si>
  <si>
    <r>
      <rPr>
        <b/>
        <sz val="8"/>
        <color rgb="FF000000"/>
        <rFont val="Arial"/>
      </rPr>
      <t>Nota 7</t>
    </r>
    <r>
      <rPr>
        <sz val="8"/>
        <color rgb="FF000000"/>
        <rFont val="Arial"/>
      </rPr>
      <t xml:space="preserve">: Nas competências de novembro/23, dezembro/23 e 13º salário/23 foram apurados os seguintes déficits previdenciários dos servidores vinculados ao TCE/PE, totlizando, respectivamente: (250.253,48); (340.682,22) e (254.306,41). </t>
    </r>
  </si>
  <si>
    <r>
      <rPr>
        <b/>
        <sz val="8"/>
        <color rgb="FF000000"/>
        <rFont val="Arial"/>
      </rPr>
      <t>Nota 8:</t>
    </r>
    <r>
      <rPr>
        <sz val="8"/>
        <color rgb="FF000000"/>
        <rFont val="Arial"/>
      </rPr>
      <t xml:space="preserve"> Em novembro/23 houve nomeação de servidores para o TCE-PE que passaram a contribuir para Previdência Complementar (PE-PREVCOM). O patrocínio pago pelo TCE-PE foi computado como "Obrigações Patronais", sendo contabilizado na conta patrimonial 3.1.2.5.1.07.03.</t>
    </r>
  </si>
  <si>
    <t>VALDECIR FERNANDES PASCOAL</t>
  </si>
  <si>
    <t>LÚCIO GUSTAVO DE PAIVA GENU DINIZ</t>
  </si>
  <si>
    <t>ANDRÉ RICARDO BATISTA DE BARROS E SILVA</t>
  </si>
  <si>
    <t>CARLOS ALBERTO DOS SANTOS PEREIRA</t>
  </si>
  <si>
    <t>Presidente do TCE/PE</t>
  </si>
  <si>
    <t>Gerente de Auditoria Interna</t>
  </si>
  <si>
    <t>Diretor de Contabilidade e Finanças</t>
  </si>
  <si>
    <t>Gerente de Controle e Prestação de Contas</t>
  </si>
  <si>
    <t>Contador - PE-016.082/O</t>
  </si>
  <si>
    <t>Contador - RN-012.204/O</t>
  </si>
  <si>
    <t>DEMONSTRATIVO DA DISPONIBILIDADE DE CAIXA E DOS RESTOS A PAGAR</t>
  </si>
  <si>
    <t>RGF - ANEXO 5 (LRF, art.55, Inciso III, alínea "a")</t>
  </si>
  <si>
    <t>R$ 1,00</t>
  </si>
  <si>
    <t>IDENTIFICAÇÃO DOS RECURSOS</t>
  </si>
  <si>
    <t>DISPONIBILIDADE DE CAIXA BRUTA (a)</t>
  </si>
  <si>
    <t>OBRIGAÇÕES FINANCEIRAS</t>
  </si>
  <si>
    <t>DISPONIBILIDADE DE CAIXA LÍQUIDA (ANTES DA INSCRIÇÃO EM RESTOS A PAGAR NÃO PROCESSADOS DO EXERCÍCIO) (f) =  (a – (b + c + d + e))</t>
  </si>
  <si>
    <t>RESTOS A PAGAR
EMPENHADOS E
NÃO
LIQUIDADOS DO
EXERCÍCIO (g)</t>
  </si>
  <si>
    <t>EMPENHOS NÃO LIQUIDADOS CANCELADOS (NÃO INSCRITOS POR INSUFICIÊNCIA FINANCEIRA)</t>
  </si>
  <si>
    <t>DISPONIBILIDADE DE CAIXA LÍQUIDA (APÓS A INSCRIÇÃO EM RESTOS A PAGAR NÃO PROCESSADOS DO EXERCÍCIO) (h) = (f - g)</t>
  </si>
  <si>
    <t>Restos a Pagar Liquidados e Não Pagos</t>
  </si>
  <si>
    <t>Restos a Pagar Empenhados e Não Liquidados de Exercícios Anteriores (d)</t>
  </si>
  <si>
    <t>Demais Obrigações Financeiras (e)</t>
  </si>
  <si>
    <t>De Exercícios Anteriores (b)</t>
  </si>
  <si>
    <t>Do Exercício (c)</t>
  </si>
  <si>
    <t>TOTAL DOS RECURSOS NÃO VINCULADOS (I)</t>
  </si>
  <si>
    <t>TOTAL DOS RECURSOS VINCULADOS (II)</t>
  </si>
  <si>
    <t>Recursos Vinculados à Previdência Social</t>
  </si>
  <si>
    <t>Recursos Vinculados a Fundos</t>
  </si>
  <si>
    <t>Recursos de Operações de Crédito</t>
  </si>
  <si>
    <t>Recursos de Alienação de Bens/Ativos</t>
  </si>
  <si>
    <t>Recursos Extraorçamentários Vinculados a Precatórios</t>
  </si>
  <si>
    <t>Recursos Extraorçamentários Vinculados a Depósitos Judiciais</t>
  </si>
  <si>
    <t>Outros Recursos Extraorçamentários</t>
  </si>
  <si>
    <t>Outros Recursos Vinculados</t>
  </si>
  <si>
    <t>TOTAL (III) = (I + II)</t>
  </si>
  <si>
    <t>NOTA EXPLICATIVA:</t>
  </si>
  <si>
    <t xml:space="preserve">Nota 1: As informações das DISPONIBILIDADES DE CAIXA LÍQUIDA, exigidas pela Secretaria do Tesouro Nacional através do Manual de Demonstrativos Fiscais, 13ª Edição - p. 667, para preenchimento do Anexo V (Art. 55, Inciso III, alínea A da LC 101/2000), são obtidas no E-Fisco mediante consulta ao relatório denominado RAZÃO CONTÁBIL, das contas 8.9.1.1.1.01.00 - RECURSOS ORÇAMENTÁRIOS POR FONTE, 8.9.1.1.1.02.01 - RECURSOS ORÇAMENTÁRIOS COMPROMETIDOS POR LIQUIDAÇÃO DE EMPENHO, 8.9.1.1.1.02.98 - RECURSOS DO ATIVO FINANCEIRO, EXCETO CAIXA e 8.9.1.1.1.02.02 - RECURSOS DE DEPÓSITOS EXTRA ORÇAMENTÁRIOS E DE RETENÇÕES.
Nota 2: Como fonte de recursos não vinculadas foram consideradas as seguintes: 0500000000, 0501000000, 0501020001 e 0501020002. Já as vinculadas foram: 0755000000 e 0759150000.
</t>
  </si>
  <si>
    <t>SOMA DAS DEDUÇÕES</t>
  </si>
  <si>
    <t>Obrigações Trabalhistas (2.1.1 - Atributo F)</t>
  </si>
  <si>
    <t>Fornecedores (2.1.3 - Atributo F)</t>
  </si>
  <si>
    <t>Obrigações Fiscais (2.1.4 - Atributo F)</t>
  </si>
  <si>
    <t>Demais Obrigações a Curto Prazo (2.1.8 - Atributo F)</t>
  </si>
  <si>
    <t>PASSIVO FINANCEIRO</t>
  </si>
  <si>
    <t>DEMONSTRATIVO SIMPLIFICADO DO RELATÓRIO DE GESTÃO FISCAL</t>
  </si>
  <si>
    <t>LRF, art. 48 - Anexo 6</t>
  </si>
  <si>
    <t>RECEITA CORRENTE LÍQUIDA</t>
  </si>
  <si>
    <t>VALOR ATÉ QUADRIMESTRE</t>
  </si>
  <si>
    <t>Receita Corrente Líquida</t>
  </si>
  <si>
    <t>Receita Corrente Líquida Ajustada</t>
  </si>
  <si>
    <t>VALOR REALIZADO NO PERÍODO</t>
  </si>
  <si>
    <t>% SOBRE A RCL AJUSTADA</t>
  </si>
  <si>
    <t>Despesa Total com Pessoal - DTP</t>
  </si>
  <si>
    <t>Limite Máximo (Incisos I,II,III, Artigo 20 da LRF)</t>
  </si>
  <si>
    <t>Limite Prudencial (Parágrafo Único, Artigo 22 da LRF)</t>
  </si>
  <si>
    <t>Limite Alerta (Inciso II do § 1º do Artigo 59 da LRF)</t>
  </si>
  <si>
    <t>RESTOS A PAGAR</t>
  </si>
  <si>
    <t>RESTOS A PAGAR EMPENHADOS E NÃO LIQUIDADOS DO EXERCÍCIO</t>
  </si>
  <si>
    <t>DISPONIBILIDADE DE CAIXA LÍQUIDA (APÓS A INSCRIÇÃO EM RESTOS A PAGAR NÃO PROCESSADOS DO EXERCÍCIO)</t>
  </si>
  <si>
    <t>Valor Total</t>
  </si>
  <si>
    <t>3º Quadrimestre</t>
  </si>
  <si>
    <t>Período: jan/2023 a dez/2023</t>
  </si>
  <si>
    <t>EFISCO</t>
  </si>
  <si>
    <t>Total</t>
  </si>
  <si>
    <t>TOTAL</t>
  </si>
  <si>
    <t>DISPONIBILIDADE DE CAIXA BRUTA</t>
  </si>
  <si>
    <t>1.1.1.1.1.03.03</t>
  </si>
  <si>
    <t>BRADESCO</t>
  </si>
  <si>
    <t>1.1.1.1.1.02.04</t>
  </si>
  <si>
    <t>CONTA UNICA - CAIXA ECONOMICA FEDERAL</t>
  </si>
  <si>
    <t>1.1.1.1.1.03.04</t>
  </si>
  <si>
    <t>CAIXA ECONOMICA FEDERAL</t>
  </si>
  <si>
    <t>1.1.1.1.1.03.02</t>
  </si>
  <si>
    <t>BANCO DO BRASIL</t>
  </si>
  <si>
    <t>SubTotal</t>
  </si>
  <si>
    <t>1.1.1.1.1.20.01</t>
  </si>
  <si>
    <t>CDB/RDB</t>
  </si>
  <si>
    <t>RESTOS A PAGAR PROCESSADO</t>
  </si>
  <si>
    <t>6.2.2.9.2.02.01</t>
  </si>
  <si>
    <t>EMPENHOS LIQUIDADOS A PAGAR</t>
  </si>
  <si>
    <t>6.3.2.1.0.00.00</t>
  </si>
  <si>
    <t xml:space="preserve">RP PROCESSADOS A PAGAR (DE EXERCÍCIOS ANTERIORES)         </t>
  </si>
  <si>
    <t>DEMAIS OBRIGAÇÕES FINANCEIRAS</t>
  </si>
  <si>
    <r>
      <rPr>
        <sz val="8"/>
        <rFont val="Arial"/>
      </rPr>
      <t>(</t>
    </r>
    <r>
      <rPr>
        <strike/>
        <sz val="8"/>
        <color rgb="FFFF0000"/>
        <rFont val="Arial"/>
      </rPr>
      <t>2.1.1.1.1.01.01</t>
    </r>
    <r>
      <rPr>
        <sz val="8"/>
        <rFont val="Arial"/>
      </rPr>
      <t xml:space="preserve"> + 2.1.1.1.1.01.91 + 2.1.8.0.0.00.00 a 2.1.8.8.9.99.99)</t>
    </r>
  </si>
  <si>
    <t>(F) SALÁRIOS A PAGAR</t>
  </si>
  <si>
    <t>(F) CONSIGNAÇÕES E RETENÇÕES DE TRIBUTOS</t>
  </si>
  <si>
    <t>(F) CAUÇÕES E CONTRIBUIÇÕES</t>
  </si>
  <si>
    <t>(F) SALDO E CONTRIBUIÇÃO FUNAFIN</t>
  </si>
  <si>
    <t>(F) RECEITAS A CLASSIFICAR</t>
  </si>
  <si>
    <t>SALÁRIOS A PAGAR</t>
  </si>
  <si>
    <t>2.1.1.1.1.01.01</t>
  </si>
  <si>
    <t>(F)OBRIGAÇÕES DE PESSOAL A PAGAR - EXTRA FOLHA</t>
  </si>
  <si>
    <t>2.1.1.1.1.01.91</t>
  </si>
  <si>
    <t>(F)FOLHA PESSOAL A PAGAR PELA UG</t>
  </si>
  <si>
    <t>2.1.1.1.1.03.91</t>
  </si>
  <si>
    <t>(F) PESSOAL ATIVO A PAGAR DE EXERCÍCIOS ANTERIORES</t>
  </si>
  <si>
    <t>&lt;-- Conta adicionada ao modelo. Se a conta final 01.91 está no modelo, por coerência a conta 03.91 também deve estar. Refere-se aos salarios retidos do servidor, mas que não estão sendo pagos. Processo administrativo.</t>
  </si>
  <si>
    <t>CONSIGNAÇÕES E RETENÇÕES DE TRIBUTOS</t>
  </si>
  <si>
    <t>2.1.8.8.1.01.01</t>
  </si>
  <si>
    <t>(F) CONSIGNAÇÕES RETIDAS SOBRE A FOLHA DE PAGAMENTO</t>
  </si>
  <si>
    <t>2.1.8.8.1.01.02</t>
  </si>
  <si>
    <t>(F) PENSÃO ALIMENTÍCIA RETIDA SOBRE A FOLHA DE PAGAMENTO</t>
  </si>
  <si>
    <t>2.1.8.8.1.01.03</t>
  </si>
  <si>
    <t>(F) VALE TRANSPORTE RETIDO SOBRE A FOLHA DE PAGAMENTO</t>
  </si>
  <si>
    <t>2.1.8.8.1.01.09</t>
  </si>
  <si>
    <t>(F) OUTRAS CONSIGNAÇÕES RETIDAS SOBRE A FOLHA DE INATIVOS</t>
  </si>
  <si>
    <r>
      <rPr>
        <sz val="8"/>
        <rFont val="Arial"/>
      </rPr>
      <t>2.1.8.8.</t>
    </r>
    <r>
      <rPr>
        <b/>
        <sz val="8"/>
        <color rgb="FFFF0000"/>
        <rFont val="Arial"/>
      </rPr>
      <t>3</t>
    </r>
    <r>
      <rPr>
        <sz val="8"/>
        <rFont val="Arial"/>
      </rPr>
      <t>.01.20</t>
    </r>
  </si>
  <si>
    <t>(F) INSS RETIDO SERVIDORES SOBRE FOLHA DE PAGAMENTO</t>
  </si>
  <si>
    <r>
      <rPr>
        <sz val="8"/>
        <rFont val="Arial"/>
      </rPr>
      <t>2.1.8.8.</t>
    </r>
    <r>
      <rPr>
        <b/>
        <sz val="8"/>
        <color rgb="FFFF0000"/>
        <rFont val="Arial"/>
      </rPr>
      <t>3</t>
    </r>
    <r>
      <rPr>
        <sz val="8"/>
        <rFont val="Arial"/>
      </rPr>
      <t>.01.22</t>
    </r>
  </si>
  <si>
    <t>(F) INSS RETIDO SOBRE SERVIÇOS DE TERCEIROS/PF</t>
  </si>
  <si>
    <r>
      <rPr>
        <sz val="8"/>
        <rFont val="Arial"/>
      </rPr>
      <t>2.1.8.8.</t>
    </r>
    <r>
      <rPr>
        <b/>
        <sz val="8"/>
        <color rgb="FFFF0000"/>
        <rFont val="Arial"/>
      </rPr>
      <t>3</t>
    </r>
    <r>
      <rPr>
        <sz val="8"/>
        <rFont val="Arial"/>
      </rPr>
      <t>.01.23</t>
    </r>
  </si>
  <si>
    <t>(F) INSS RETIDO SOBRE SERVIÇOS DE TERCEIROS/PJ</t>
  </si>
  <si>
    <r>
      <rPr>
        <sz val="8"/>
        <rFont val="Arial"/>
      </rPr>
      <t>2.1.8.8.</t>
    </r>
    <r>
      <rPr>
        <b/>
        <sz val="8"/>
        <color rgb="FFFF0000"/>
        <rFont val="Arial"/>
      </rPr>
      <t>3</t>
    </r>
    <r>
      <rPr>
        <sz val="8"/>
        <rFont val="Arial"/>
      </rPr>
      <t>.01.24</t>
    </r>
  </si>
  <si>
    <t>(F) INSS DE VALOR INFERIOR MÍN. RECOL. RETIDO DE SUPRIMENTO INDIVIDUAL</t>
  </si>
  <si>
    <r>
      <rPr>
        <sz val="8"/>
        <rFont val="Arial"/>
      </rPr>
      <t>2.1.8.8.</t>
    </r>
    <r>
      <rPr>
        <b/>
        <sz val="8"/>
        <color rgb="FFFF0000"/>
        <rFont val="Arial"/>
      </rPr>
      <t>3</t>
    </r>
    <r>
      <rPr>
        <sz val="8"/>
        <rFont val="Arial"/>
      </rPr>
      <t>.01.31</t>
    </r>
  </si>
  <si>
    <t>(F) IMPOSTO DE RENDA RETIDO SOBRE A FOLHA DE PAGAMENTO</t>
  </si>
  <si>
    <r>
      <rPr>
        <sz val="8"/>
        <rFont val="Arial"/>
      </rPr>
      <t>2.1.8.8.</t>
    </r>
    <r>
      <rPr>
        <b/>
        <sz val="8"/>
        <color rgb="FFFF0000"/>
        <rFont val="Arial"/>
      </rPr>
      <t>3</t>
    </r>
    <r>
      <rPr>
        <sz val="8"/>
        <rFont val="Arial"/>
      </rPr>
      <t>.01.32</t>
    </r>
  </si>
  <si>
    <t>(F) IMPOSTO DE RENDA RETIDO, EXCETO SOBRE A FOLHA DE PAGAMENTO</t>
  </si>
  <si>
    <r>
      <rPr>
        <sz val="8"/>
        <rFont val="Arial"/>
      </rPr>
      <t>2.1.8.8.</t>
    </r>
    <r>
      <rPr>
        <b/>
        <sz val="8"/>
        <color rgb="FFFF0000"/>
        <rFont val="Arial"/>
      </rPr>
      <t>5</t>
    </r>
    <r>
      <rPr>
        <sz val="8"/>
        <rFont val="Arial"/>
      </rPr>
      <t>.01.51</t>
    </r>
  </si>
  <si>
    <t>(F) IMPOSTO SOBRE SERVIÇOS RETIDO DE PF E PJ</t>
  </si>
  <si>
    <t>2.1.8.8.1.01.93</t>
  </si>
  <si>
    <t>(F) FUNAFIN RETIDO SOBRE REMUNERAÇÃO DE PESSOAL ESTATUTÁRIO</t>
  </si>
  <si>
    <t>CAUÇÕES E CONTRIBUIÇÕES</t>
  </si>
  <si>
    <t>2.1.8.8.1.04.01</t>
  </si>
  <si>
    <t>(F) DEPÓSITOS DE CAUÇÕES DE TERCEIROS</t>
  </si>
  <si>
    <t>2.1.8.8.1.04.02</t>
  </si>
  <si>
    <t>(F) DEPÓSITOS DE TERCEIROS</t>
  </si>
  <si>
    <t>SALDO E CONTRIBUIÇÃO FUNAFIN/FUNAPREV</t>
  </si>
  <si>
    <t>2.1.8.8.1.97.03</t>
  </si>
  <si>
    <t>(F)CONTRIBUIÇÕES OUTROS PODERES A REPASSAR</t>
  </si>
  <si>
    <t>2.1.8.8.2.01.04</t>
  </si>
  <si>
    <t>(F) FUNAPREV RETIDO SERVIDOR CIVIL - FOLHA UG INDEPENDENTE</t>
  </si>
  <si>
    <t>2.1.8.8.2.99.03</t>
  </si>
  <si>
    <t>RECEITAS A CLASSIFICAR</t>
  </si>
  <si>
    <t>2.1.8.8.1.80.01</t>
  </si>
  <si>
    <t>(F) DIVERSAS RECEITAS A CLASSIFICAR 214110100</t>
  </si>
  <si>
    <t>Recursos Não Vinculados (I)</t>
  </si>
  <si>
    <t>Recursos Ordinários</t>
  </si>
  <si>
    <t>Fonte 0101</t>
  </si>
  <si>
    <t>Fonte 0104</t>
  </si>
  <si>
    <t>Recursos Vinculados (II)</t>
  </si>
  <si>
    <t>Fonte 0121</t>
  </si>
  <si>
    <t>Fonte 0115, 0120, 0241</t>
  </si>
  <si>
    <t>Total Geral ((III)=(I) + (II)</t>
  </si>
  <si>
    <t>ATIVO</t>
  </si>
  <si>
    <t>PASSIVO</t>
  </si>
  <si>
    <t xml:space="preserve"> ATIVO DISPONÍVEL</t>
  </si>
  <si>
    <t>Disponibilidade Financeira</t>
  </si>
  <si>
    <t>Restos a Pagar Processados</t>
  </si>
  <si>
    <t>Bancos</t>
  </si>
  <si>
    <t xml:space="preserve">Do Exercicio                </t>
  </si>
  <si>
    <t>Conta Movimento</t>
  </si>
  <si>
    <t xml:space="preserve">De Exercícios Anteriores         </t>
  </si>
  <si>
    <t>Aplicações Financeiras</t>
  </si>
  <si>
    <t>Demais Obrigações Financeiras</t>
  </si>
  <si>
    <t>Salários a Pagar</t>
  </si>
  <si>
    <t>Consignações e Retenções de Tributos</t>
  </si>
  <si>
    <t>Cauções e Contribuições</t>
  </si>
  <si>
    <t>Saldo Contribuições ao Funafin</t>
  </si>
  <si>
    <t>Receitas a Classificar</t>
  </si>
  <si>
    <t>SUBTOTAL</t>
  </si>
  <si>
    <t>INSUFICIÊNCIA ANTES DA INSCRIÇÃO EM RESTOS A PAGAR NÃO PROCESSADOS (I)</t>
  </si>
  <si>
    <t>SUFICIÊNCIA ANTES DA INSCRIÇÃO EM RESTOS A PAGAR NÃO PROCESSADOS (II)</t>
  </si>
  <si>
    <t>INSCRIÇÃO EM RESTOS A PAGAR NÃO PROCESSADOS (III)</t>
  </si>
  <si>
    <t>SUFICIÊNCIA APÓS A INSCRIÇÃO EM RESTOS A PAGAR NÃO PROCESSADOS (IV) = (II - III)</t>
  </si>
  <si>
    <t>8.9.1.1.1.01.00</t>
  </si>
  <si>
    <t>RECURSOS ORÇAMENTÁRIOS POR FONTE</t>
  </si>
  <si>
    <t>C</t>
  </si>
  <si>
    <t>0500000000</t>
  </si>
  <si>
    <t>0501020001</t>
  </si>
  <si>
    <t>0759150000</t>
  </si>
  <si>
    <t>0799200000</t>
  </si>
  <si>
    <t>0501020002</t>
  </si>
  <si>
    <t>0501000000</t>
  </si>
  <si>
    <t>0755000000</t>
  </si>
  <si>
    <t>8.9.1.1.1.02.01</t>
  </si>
  <si>
    <t>RECURSOS  ORÇAMENTÁRIOS COMPROMETIDOS POR LIQUIDAÇÃO DE EMPENHO</t>
  </si>
  <si>
    <t>8.9.1.1.1.02.02</t>
  </si>
  <si>
    <t>RECURSOS DE DEPÓSITOS EXTRA ORÇAMENTÁRIOS E DE RETENÇÕES</t>
  </si>
  <si>
    <t>31.676,87</t>
  </si>
  <si>
    <t>9.150.806,68</t>
  </si>
  <si>
    <t>Outros Recursos Não Vinculados</t>
  </si>
  <si>
    <t>Recursos Vinculados ao RPPS</t>
  </si>
  <si>
    <t>Recursos Vinculados a Precatórios</t>
  </si>
  <si>
    <t>Recursos Vinculados a Depósitos Judiciais</t>
  </si>
  <si>
    <r>
      <rPr>
        <b/>
        <sz val="8"/>
        <color rgb="FF000000"/>
        <rFont val="Arial"/>
      </rPr>
      <t>Nota 1:</t>
    </r>
    <r>
      <rPr>
        <sz val="8"/>
        <color rgb="FF000000"/>
        <rFont val="Arial"/>
      </rPr>
      <t xml:space="preserve"> As informações das DISPONIBILIDADES DE CAIXA LÍQUIDA, exigidas pela Secretaria do Tesouro Nacional através do Manual de Demonstrativos Fiscais, 12ª Edição - p. 641, para preenchimento do Anexo V (Art. 55, Inciso III, alínea A da LC 101/2000), são obtidas no E-Fisco mediante consulta ao relatório denominado RAZÃO CONTÁBIL, das contas 8.9.1.1.1.01.00 - RECURSOS ORÇAMENTÁRIOS POR FONTE, 8.9.1.1.1.02.01 - RECURSOS EXTRA ORÇAMENTÁRIOS COMPROMETIDOS POR LIQUIDAÇÃO DE EMPENHO e 8.9.1.1.1.02.02 - RECURSOS DE DEPÓSITOS EXTRA ORÇAMENTÁRIOS E DE RETENÇÕES.</t>
    </r>
  </si>
  <si>
    <t>FONTE: Sistema e-Fisco; Unidade Responsável: Departamento de Contabilidade e Finanças - Gerência de Controle e Prestação de Contas; Data da emissão: 26/01/2024; Hora da emissão: 12h 00m</t>
  </si>
  <si>
    <t>(-) Transferências obrigatórias da União relativas às emendas de bancada (art. 166, § 16 da CF) e ao vencimento dos agentes comunitários de saúde e de combate às endemias (CF, art. 198, §11) (VI)</t>
  </si>
  <si>
    <r>
      <rPr>
        <b/>
        <sz val="8"/>
        <color rgb="FF000000"/>
        <rFont val="Arial"/>
      </rPr>
      <t>Nota 5:</t>
    </r>
    <r>
      <rPr>
        <sz val="8"/>
        <color rgb="FF000000"/>
        <rFont val="Arial"/>
      </rPr>
      <t xml:space="preserve"> Em 6 de setembro de 2023, foi promulgada a Emenda Constitucional Estadual nº 64/2023, que reduziu o limite máximo de despesa com pessoal do TCE/PE de 1,56% da RCL para 1,35%.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</si>
</sst>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0.00;\(#,##0.00\)"/>
    <numFmt numFmtId="165" formatCode="_(* #,##0.00_);_(* \(#,##0.00\);_(* &quot;-&quot;??_);_(@_)"/>
    <numFmt numFmtId="166" formatCode="0.0000"/>
    <numFmt numFmtId="167" formatCode="_-* #,##0.00_-;\-* #,##0.00_-;_-* &quot;-&quot;??_-;_-@"/>
    <numFmt numFmtId="168" formatCode="0.0000%"/>
    <numFmt numFmtId="169" formatCode="[$R$ -416]#,##0.00"/>
    <numFmt numFmtId="170" formatCode="#,##0.0000"/>
    <numFmt numFmtId="171" formatCode="d/m/yyyy"/>
  </numFmts>
  <fonts count="49">
    <font>
      <sz val="10"/>
      <color rgb="FF000000"/>
      <name val="Arial"/>
    </font>
    <font>
      <sz val="10"/>
      <name val="Arial"/>
    </font>
    <font>
      <sz val="9"/>
      <name val="Arial"/>
    </font>
    <font>
      <b/>
      <sz val="10"/>
      <color rgb="FF000000"/>
      <name val="Arial"/>
    </font>
    <font>
      <sz val="9"/>
      <color rgb="FF000000"/>
      <name val="Arial"/>
    </font>
    <font>
      <sz val="8"/>
      <color rgb="FF000000"/>
      <name val="Arial"/>
    </font>
    <font>
      <b/>
      <sz val="14"/>
      <color rgb="FFFF0000"/>
      <name val="Arial"/>
    </font>
    <font>
      <sz val="8"/>
      <name val="Arial"/>
    </font>
    <font>
      <sz val="10"/>
      <name val="Arial"/>
    </font>
    <font>
      <sz val="11"/>
      <name val="Arial"/>
    </font>
    <font>
      <b/>
      <sz val="8"/>
      <color rgb="FF000000"/>
      <name val="Arial"/>
    </font>
    <font>
      <b/>
      <sz val="11"/>
      <name val="Arial"/>
    </font>
    <font>
      <b/>
      <sz val="9"/>
      <name val="Arial"/>
    </font>
    <font>
      <b/>
      <sz val="11"/>
      <color rgb="FF0000FF"/>
      <name val="Arial"/>
    </font>
    <font>
      <sz val="11"/>
      <color rgb="FF333333"/>
      <name val="&quot;Helvetica Neue&quot;"/>
    </font>
    <font>
      <b/>
      <sz val="10"/>
      <name val="Arial"/>
    </font>
    <font>
      <b/>
      <sz val="9"/>
      <color rgb="FF000000"/>
      <name val="Arial"/>
    </font>
    <font>
      <b/>
      <sz val="7"/>
      <color rgb="FF000000"/>
      <name val="Arial"/>
    </font>
    <font>
      <b/>
      <sz val="6"/>
      <color rgb="FF000000"/>
      <name val="Arial"/>
    </font>
    <font>
      <sz val="10"/>
      <color rgb="FF222222"/>
      <name val="Arial"/>
    </font>
    <font>
      <b/>
      <sz val="8"/>
      <name val="Arial"/>
    </font>
    <font>
      <sz val="10"/>
      <name val="Calibri"/>
    </font>
    <font>
      <b/>
      <sz val="8"/>
      <name val="Arial"/>
    </font>
    <font>
      <b/>
      <sz val="9"/>
      <color rgb="FF0000FF"/>
      <name val="Arial"/>
    </font>
    <font>
      <sz val="8"/>
      <color rgb="FF0000FF"/>
      <name val="Arial"/>
    </font>
    <font>
      <b/>
      <sz val="10"/>
      <name val="Arial"/>
    </font>
    <font>
      <b/>
      <sz val="8"/>
      <color rgb="FF0000FF"/>
      <name val="Arial"/>
    </font>
    <font>
      <b/>
      <sz val="9"/>
      <name val="Arial"/>
    </font>
    <font>
      <b/>
      <sz val="8"/>
      <color rgb="FF0000FF"/>
      <name val="Arial"/>
    </font>
    <font>
      <b/>
      <sz val="10"/>
      <color rgb="FF0000FF"/>
      <name val="Arial"/>
    </font>
    <font>
      <sz val="8"/>
      <name val="Arial"/>
    </font>
    <font>
      <sz val="8"/>
      <name val="Times New Roman"/>
    </font>
    <font>
      <sz val="10"/>
      <color rgb="FF222222"/>
      <name val="Arial"/>
    </font>
    <font>
      <sz val="9"/>
      <name val="Arial"/>
    </font>
    <font>
      <sz val="10"/>
      <color rgb="FF222222"/>
      <name val="Helvetica"/>
    </font>
    <font>
      <strike/>
      <sz val="8"/>
      <color rgb="FFFF0000"/>
      <name val="Arial"/>
    </font>
    <font>
      <strike/>
      <sz val="10"/>
      <color rgb="FFFF0000"/>
      <name val="Arial"/>
    </font>
    <font>
      <b/>
      <strike/>
      <sz val="8"/>
      <color rgb="FFFF0000"/>
      <name val="Arial"/>
    </font>
    <font>
      <sz val="10"/>
      <color rgb="FFFF0000"/>
      <name val="Arial"/>
    </font>
    <font>
      <b/>
      <sz val="9"/>
      <color rgb="FF000000"/>
      <name val="Arial"/>
    </font>
    <font>
      <sz val="8"/>
      <color rgb="FF0000FF"/>
      <name val="Times New Roman"/>
    </font>
    <font>
      <sz val="7"/>
      <name val="Times New Roman"/>
    </font>
    <font>
      <sz val="8"/>
      <color rgb="FF222222"/>
      <name val="Arial"/>
    </font>
    <font>
      <b/>
      <sz val="8"/>
      <name val="Times New Roman"/>
    </font>
    <font>
      <sz val="8"/>
      <color rgb="FF000000"/>
      <name val="Times New Roman"/>
    </font>
    <font>
      <b/>
      <sz val="6"/>
      <name val="Times New Roman"/>
    </font>
    <font>
      <b/>
      <sz val="8"/>
      <color rgb="FF0000FF"/>
      <name val="Times New Roman"/>
    </font>
    <font>
      <b/>
      <sz val="8"/>
      <color rgb="FF222222"/>
      <name val="Arial"/>
    </font>
    <font>
      <b/>
      <sz val="8"/>
      <color rgb="FFFF0000"/>
      <name val="Arial"/>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0E0E3"/>
        <bgColor rgb="FFD0E0E3"/>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right/>
      <top/>
      <bottom style="thin">
        <color rgb="FF000000"/>
      </bottom>
      <diagonal/>
    </border>
    <border>
      <left/>
      <right style="thin">
        <color rgb="FFD3D3D5"/>
      </right>
      <top/>
      <bottom/>
      <diagonal/>
    </border>
    <border>
      <left/>
      <right/>
      <top/>
      <bottom style="medium">
        <color rgb="FF000000"/>
      </bottom>
      <diagonal/>
    </border>
    <border>
      <left style="thin">
        <color rgb="FF000000"/>
      </left>
      <right/>
      <top/>
      <bottom style="thin">
        <color rgb="FF000000"/>
      </bottom>
      <diagonal/>
    </border>
  </borders>
  <cellStyleXfs count="1">
    <xf numFmtId="0" fontId="0" fillId="0" borderId="0"/>
  </cellStyleXfs>
  <cellXfs count="344">
    <xf numFmtId="0" fontId="0" fillId="0" borderId="0" xfId="0" applyFont="1" applyAlignment="1"/>
    <xf numFmtId="0" fontId="2" fillId="0" borderId="0" xfId="0" applyFont="1"/>
    <xf numFmtId="0" fontId="4" fillId="2" borderId="0" xfId="0" applyFont="1" applyFill="1"/>
    <xf numFmtId="0" fontId="5" fillId="2" borderId="7" xfId="0" applyFont="1" applyFill="1" applyBorder="1" applyAlignment="1">
      <alignment vertical="top" wrapText="1"/>
    </xf>
    <xf numFmtId="0" fontId="6" fillId="2" borderId="8" xfId="0" applyFont="1" applyFill="1" applyBorder="1" applyAlignment="1">
      <alignment vertical="top"/>
    </xf>
    <xf numFmtId="0" fontId="7" fillId="2" borderId="8" xfId="0" applyFont="1" applyFill="1" applyBorder="1" applyAlignment="1">
      <alignment vertical="top"/>
    </xf>
    <xf numFmtId="0" fontId="7" fillId="2" borderId="8" xfId="0" applyFont="1" applyFill="1" applyBorder="1" applyAlignment="1"/>
    <xf numFmtId="0" fontId="8" fillId="0" borderId="0" xfId="0" applyFont="1"/>
    <xf numFmtId="0" fontId="9" fillId="2" borderId="11" xfId="0" applyFont="1" applyFill="1" applyBorder="1" applyAlignment="1"/>
    <xf numFmtId="0" fontId="1" fillId="0" borderId="14" xfId="0" applyFont="1" applyBorder="1"/>
    <xf numFmtId="0" fontId="9" fillId="2" borderId="15" xfId="0" applyFont="1" applyFill="1" applyBorder="1" applyAlignment="1"/>
    <xf numFmtId="0" fontId="1" fillId="0" borderId="16" xfId="0" applyFont="1" applyBorder="1"/>
    <xf numFmtId="0" fontId="1" fillId="0" borderId="17" xfId="0" applyFont="1" applyBorder="1"/>
    <xf numFmtId="17" fontId="10" fillId="3" borderId="18" xfId="0" applyNumberFormat="1" applyFont="1" applyFill="1" applyBorder="1" applyAlignment="1">
      <alignment horizontal="center" wrapText="1"/>
    </xf>
    <xf numFmtId="17" fontId="10" fillId="3" borderId="18" xfId="0" applyNumberFormat="1" applyFont="1" applyFill="1" applyBorder="1" applyAlignment="1">
      <alignment horizontal="center" wrapText="1"/>
    </xf>
    <xf numFmtId="0" fontId="10" fillId="3" borderId="18" xfId="0" applyFont="1" applyFill="1" applyBorder="1" applyAlignment="1">
      <alignment horizontal="center" wrapText="1"/>
    </xf>
    <xf numFmtId="0" fontId="10" fillId="0" borderId="16" xfId="0" applyFont="1" applyBorder="1" applyAlignment="1"/>
    <xf numFmtId="164" fontId="10" fillId="0" borderId="22" xfId="0" applyNumberFormat="1" applyFont="1" applyBorder="1" applyAlignment="1">
      <alignment horizontal="right" vertical="top" wrapText="1"/>
    </xf>
    <xf numFmtId="0" fontId="10" fillId="0" borderId="22" xfId="0" applyFont="1" applyBorder="1" applyAlignment="1">
      <alignment horizontal="right" vertical="top" wrapText="1"/>
    </xf>
    <xf numFmtId="164" fontId="10" fillId="0" borderId="22" xfId="0" applyNumberFormat="1" applyFont="1" applyBorder="1" applyAlignment="1">
      <alignment horizontal="right" vertical="top"/>
    </xf>
    <xf numFmtId="4" fontId="10" fillId="0" borderId="22" xfId="0" applyNumberFormat="1" applyFont="1" applyBorder="1" applyAlignment="1">
      <alignment horizontal="right" vertical="top"/>
    </xf>
    <xf numFmtId="0" fontId="11" fillId="2" borderId="15" xfId="0" applyFont="1" applyFill="1" applyBorder="1" applyAlignment="1"/>
    <xf numFmtId="0" fontId="12" fillId="0" borderId="0" xfId="0" applyFont="1"/>
    <xf numFmtId="0" fontId="5" fillId="0" borderId="16" xfId="0" applyFont="1" applyBorder="1" applyAlignment="1"/>
    <xf numFmtId="164" fontId="5" fillId="0" borderId="22" xfId="0" applyNumberFormat="1" applyFont="1" applyBorder="1" applyAlignment="1">
      <alignment horizontal="right" vertical="top"/>
    </xf>
    <xf numFmtId="4" fontId="5" fillId="0" borderId="22" xfId="0" applyNumberFormat="1" applyFont="1" applyBorder="1" applyAlignment="1">
      <alignment horizontal="right" vertical="top"/>
    </xf>
    <xf numFmtId="0" fontId="5" fillId="0" borderId="22" xfId="0" applyFont="1" applyBorder="1" applyAlignment="1">
      <alignment horizontal="right" vertical="top" wrapText="1"/>
    </xf>
    <xf numFmtId="0" fontId="9" fillId="2" borderId="15" xfId="0" applyFont="1" applyFill="1" applyBorder="1" applyAlignment="1"/>
    <xf numFmtId="0" fontId="11" fillId="2" borderId="15" xfId="0" applyFont="1" applyFill="1" applyBorder="1" applyAlignment="1"/>
    <xf numFmtId="0" fontId="2" fillId="0" borderId="0" xfId="0" applyFont="1" applyAlignment="1"/>
    <xf numFmtId="0" fontId="10" fillId="0" borderId="16" xfId="0" applyFont="1" applyBorder="1" applyAlignment="1">
      <alignment wrapText="1"/>
    </xf>
    <xf numFmtId="0" fontId="10" fillId="0" borderId="22" xfId="0" applyFont="1" applyBorder="1" applyAlignment="1">
      <alignment horizontal="right" vertical="top"/>
    </xf>
    <xf numFmtId="0" fontId="10" fillId="0" borderId="16" xfId="0" applyFont="1" applyBorder="1" applyAlignment="1"/>
    <xf numFmtId="4" fontId="10" fillId="2" borderId="22" xfId="0" applyNumberFormat="1" applyFont="1" applyFill="1" applyBorder="1" applyAlignment="1">
      <alignment horizontal="right" vertical="top"/>
    </xf>
    <xf numFmtId="165" fontId="10" fillId="0" borderId="22" xfId="0" applyNumberFormat="1" applyFont="1" applyBorder="1" applyAlignment="1">
      <alignment horizontal="right" vertical="top"/>
    </xf>
    <xf numFmtId="0" fontId="5" fillId="0" borderId="16" xfId="0" applyFont="1" applyBorder="1" applyAlignment="1"/>
    <xf numFmtId="0" fontId="5" fillId="0" borderId="22" xfId="0" applyFont="1" applyBorder="1" applyAlignment="1">
      <alignment horizontal="right" vertical="top"/>
    </xf>
    <xf numFmtId="0" fontId="5" fillId="0" borderId="16" xfId="0" applyFont="1" applyBorder="1"/>
    <xf numFmtId="0" fontId="10" fillId="3" borderId="24" xfId="0" applyFont="1" applyFill="1" applyBorder="1" applyAlignment="1">
      <alignment vertical="top"/>
    </xf>
    <xf numFmtId="164" fontId="10" fillId="3" borderId="24" xfId="0" applyNumberFormat="1" applyFont="1" applyFill="1" applyBorder="1" applyAlignment="1">
      <alignment horizontal="right" vertical="top"/>
    </xf>
    <xf numFmtId="4" fontId="10" fillId="3" borderId="24" xfId="0" applyNumberFormat="1" applyFont="1" applyFill="1" applyBorder="1" applyAlignment="1">
      <alignment horizontal="right" vertical="top"/>
    </xf>
    <xf numFmtId="0" fontId="10" fillId="3" borderId="24" xfId="0" applyFont="1" applyFill="1" applyBorder="1" applyAlignment="1">
      <alignment horizontal="right" vertical="top"/>
    </xf>
    <xf numFmtId="0" fontId="13" fillId="2" borderId="15" xfId="0" applyFont="1" applyFill="1" applyBorder="1" applyAlignment="1"/>
    <xf numFmtId="0" fontId="7" fillId="2" borderId="25" xfId="0" applyFont="1" applyFill="1" applyBorder="1" applyAlignment="1">
      <alignment vertical="top"/>
    </xf>
    <xf numFmtId="164" fontId="14" fillId="2" borderId="0" xfId="0" applyNumberFormat="1" applyFont="1" applyFill="1" applyAlignment="1">
      <alignment horizontal="right"/>
    </xf>
    <xf numFmtId="4" fontId="14" fillId="2" borderId="0" xfId="0" applyNumberFormat="1" applyFont="1" applyFill="1" applyAlignment="1">
      <alignment horizontal="right"/>
    </xf>
    <xf numFmtId="0" fontId="14" fillId="2" borderId="22" xfId="0" applyFont="1" applyFill="1" applyBorder="1" applyAlignment="1">
      <alignment horizontal="right"/>
    </xf>
    <xf numFmtId="0" fontId="2" fillId="2" borderId="0" xfId="0" applyFont="1" applyFill="1"/>
    <xf numFmtId="0" fontId="15" fillId="3" borderId="24" xfId="0" applyFont="1" applyFill="1" applyBorder="1" applyAlignment="1">
      <alignment horizontal="center" vertical="center"/>
    </xf>
    <xf numFmtId="0" fontId="3" fillId="3" borderId="24" xfId="0" applyFont="1" applyFill="1" applyBorder="1" applyAlignment="1">
      <alignment horizontal="center" wrapText="1"/>
    </xf>
    <xf numFmtId="166" fontId="7" fillId="2" borderId="15" xfId="0" applyNumberFormat="1" applyFont="1" applyFill="1" applyBorder="1" applyAlignment="1">
      <alignment vertical="top"/>
    </xf>
    <xf numFmtId="0" fontId="7" fillId="2" borderId="15" xfId="0" applyFont="1" applyFill="1" applyBorder="1" applyAlignment="1"/>
    <xf numFmtId="164" fontId="7" fillId="2" borderId="15" xfId="0" applyNumberFormat="1" applyFont="1" applyFill="1" applyBorder="1" applyAlignment="1"/>
    <xf numFmtId="0" fontId="7" fillId="2" borderId="6" xfId="0" applyFont="1" applyFill="1" applyBorder="1" applyAlignment="1"/>
    <xf numFmtId="0" fontId="4" fillId="0" borderId="24" xfId="0" applyFont="1" applyBorder="1" applyAlignment="1">
      <alignment vertical="top"/>
    </xf>
    <xf numFmtId="166" fontId="2" fillId="0" borderId="24" xfId="0" applyNumberFormat="1" applyFont="1" applyBorder="1" applyAlignment="1">
      <alignment horizontal="center" vertical="top"/>
    </xf>
    <xf numFmtId="0" fontId="7" fillId="2" borderId="15" xfId="0" applyFont="1" applyFill="1" applyBorder="1" applyAlignment="1">
      <alignment vertical="top"/>
    </xf>
    <xf numFmtId="167" fontId="7" fillId="2" borderId="15" xfId="0" applyNumberFormat="1" applyFont="1" applyFill="1" applyBorder="1" applyAlignment="1"/>
    <xf numFmtId="0" fontId="7" fillId="2" borderId="26" xfId="0" applyFont="1" applyFill="1" applyBorder="1" applyAlignment="1"/>
    <xf numFmtId="4" fontId="7" fillId="2" borderId="15" xfId="0" applyNumberFormat="1" applyFont="1" applyFill="1" applyBorder="1" applyAlignment="1"/>
    <xf numFmtId="0" fontId="4" fillId="0" borderId="24" xfId="0" applyFont="1" applyBorder="1" applyAlignment="1">
      <alignment vertical="top"/>
    </xf>
    <xf numFmtId="14" fontId="7" fillId="2" borderId="15" xfId="0" applyNumberFormat="1" applyFont="1" applyFill="1" applyBorder="1" applyAlignment="1">
      <alignment vertical="top"/>
    </xf>
    <xf numFmtId="167" fontId="7" fillId="2" borderId="5" xfId="0" applyNumberFormat="1" applyFont="1" applyFill="1" applyBorder="1" applyAlignment="1"/>
    <xf numFmtId="0" fontId="7" fillId="2" borderId="15" xfId="0" applyFont="1" applyFill="1" applyBorder="1" applyAlignment="1"/>
    <xf numFmtId="0" fontId="16" fillId="3" borderId="24" xfId="0" applyFont="1" applyFill="1" applyBorder="1" applyAlignment="1">
      <alignment vertical="top"/>
    </xf>
    <xf numFmtId="166" fontId="12" fillId="3" borderId="24" xfId="0" applyNumberFormat="1" applyFont="1" applyFill="1" applyBorder="1" applyAlignment="1">
      <alignment horizontal="center" vertical="top"/>
    </xf>
    <xf numFmtId="166" fontId="7" fillId="2" borderId="15" xfId="0" applyNumberFormat="1" applyFont="1" applyFill="1" applyBorder="1" applyAlignment="1"/>
    <xf numFmtId="166" fontId="2" fillId="0" borderId="24" xfId="0" applyNumberFormat="1" applyFont="1" applyBorder="1" applyAlignment="1">
      <alignment horizontal="center" vertical="top"/>
    </xf>
    <xf numFmtId="169" fontId="7" fillId="2" borderId="15" xfId="0" applyNumberFormat="1" applyFont="1" applyFill="1" applyBorder="1" applyAlignment="1">
      <alignment vertical="top"/>
    </xf>
    <xf numFmtId="0" fontId="7" fillId="2" borderId="27" xfId="0" applyFont="1" applyFill="1" applyBorder="1" applyAlignment="1"/>
    <xf numFmtId="0" fontId="17" fillId="2" borderId="27" xfId="0" applyFont="1" applyFill="1" applyBorder="1" applyAlignment="1">
      <alignment vertical="center"/>
    </xf>
    <xf numFmtId="0" fontId="7" fillId="2" borderId="15" xfId="0" applyFont="1" applyFill="1" applyBorder="1" applyAlignment="1">
      <alignment vertical="top"/>
    </xf>
    <xf numFmtId="0" fontId="18" fillId="2" borderId="27" xfId="0" applyFont="1" applyFill="1" applyBorder="1" applyAlignment="1"/>
    <xf numFmtId="0" fontId="10" fillId="0" borderId="28" xfId="0" applyFont="1" applyBorder="1" applyAlignment="1"/>
    <xf numFmtId="0" fontId="5" fillId="0" borderId="13" xfId="0" applyFont="1" applyBorder="1" applyAlignment="1"/>
    <xf numFmtId="0" fontId="5" fillId="0" borderId="14" xfId="0" applyFont="1" applyBorder="1" applyAlignment="1"/>
    <xf numFmtId="0" fontId="1" fillId="0" borderId="22" xfId="0" applyFont="1" applyBorder="1"/>
    <xf numFmtId="0" fontId="12" fillId="0" borderId="25" xfId="0" applyFont="1" applyBorder="1" applyAlignment="1">
      <alignment horizontal="center"/>
    </xf>
    <xf numFmtId="0" fontId="12" fillId="0" borderId="0" xfId="0" applyFont="1" applyAlignment="1"/>
    <xf numFmtId="0" fontId="2" fillId="0" borderId="22" xfId="0" applyFont="1" applyBorder="1"/>
    <xf numFmtId="0" fontId="2" fillId="0" borderId="25" xfId="0" applyFont="1" applyBorder="1" applyAlignment="1">
      <alignment horizontal="center"/>
    </xf>
    <xf numFmtId="0" fontId="2" fillId="0" borderId="29" xfId="0" applyFont="1" applyBorder="1"/>
    <xf numFmtId="0" fontId="2" fillId="0" borderId="17" xfId="0" applyFont="1" applyBorder="1"/>
    <xf numFmtId="0" fontId="2" fillId="0" borderId="17" xfId="0" applyFont="1" applyBorder="1" applyAlignment="1"/>
    <xf numFmtId="0" fontId="2" fillId="0" borderId="18" xfId="0" applyFont="1" applyBorder="1"/>
    <xf numFmtId="164" fontId="10" fillId="2" borderId="0" xfId="0" applyNumberFormat="1" applyFont="1" applyFill="1" applyAlignment="1">
      <alignment horizontal="right" vertical="top"/>
    </xf>
    <xf numFmtId="164" fontId="10" fillId="2" borderId="0" xfId="0" applyNumberFormat="1" applyFont="1" applyFill="1" applyAlignment="1">
      <alignment horizontal="right" vertical="top"/>
    </xf>
    <xf numFmtId="0" fontId="19" fillId="2" borderId="0" xfId="0" applyFont="1" applyFill="1" applyAlignment="1">
      <alignment horizontal="left"/>
    </xf>
    <xf numFmtId="0" fontId="2" fillId="2" borderId="0" xfId="0" applyFont="1" applyFill="1" applyAlignment="1"/>
    <xf numFmtId="0" fontId="8" fillId="2" borderId="0" xfId="0" applyFont="1" applyFill="1"/>
    <xf numFmtId="3" fontId="8" fillId="0" borderId="0" xfId="0" applyNumberFormat="1" applyFont="1" applyAlignment="1"/>
    <xf numFmtId="0" fontId="5" fillId="2" borderId="5" xfId="0" applyFont="1" applyFill="1" applyBorder="1" applyAlignment="1">
      <alignment horizontal="center" vertical="top" wrapText="1"/>
    </xf>
    <xf numFmtId="0" fontId="5" fillId="2" borderId="1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1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6" xfId="0" applyFont="1" applyFill="1" applyBorder="1" applyAlignment="1">
      <alignment horizontal="center" vertical="top" wrapText="1"/>
    </xf>
    <xf numFmtId="0" fontId="7" fillId="0" borderId="0" xfId="0" applyFont="1"/>
    <xf numFmtId="0" fontId="10" fillId="2" borderId="30" xfId="0" applyFont="1" applyFill="1" applyBorder="1" applyAlignment="1">
      <alignment horizontal="center"/>
    </xf>
    <xf numFmtId="0" fontId="5" fillId="2" borderId="31" xfId="0" applyFont="1" applyFill="1" applyBorder="1" applyAlignment="1">
      <alignment horizontal="right"/>
    </xf>
    <xf numFmtId="0" fontId="10" fillId="3" borderId="24" xfId="0" applyFont="1" applyFill="1" applyBorder="1" applyAlignment="1">
      <alignment horizontal="center" wrapText="1"/>
    </xf>
    <xf numFmtId="0" fontId="10" fillId="3" borderId="24" xfId="0" applyFont="1" applyFill="1" applyBorder="1" applyAlignment="1">
      <alignment horizontal="center" vertical="center" wrapText="1"/>
    </xf>
    <xf numFmtId="0" fontId="16" fillId="2" borderId="24" xfId="0" applyFont="1" applyFill="1" applyBorder="1" applyAlignment="1"/>
    <xf numFmtId="4" fontId="16" fillId="2" borderId="24" xfId="0" applyNumberFormat="1" applyFont="1" applyFill="1" applyBorder="1" applyAlignment="1">
      <alignment horizontal="right"/>
    </xf>
    <xf numFmtId="49" fontId="16" fillId="2" borderId="24" xfId="0" applyNumberFormat="1" applyFont="1" applyFill="1" applyBorder="1" applyAlignment="1">
      <alignment horizontal="right"/>
    </xf>
    <xf numFmtId="4" fontId="16" fillId="2" borderId="24" xfId="0" applyNumberFormat="1" applyFont="1" applyFill="1" applyBorder="1" applyAlignment="1"/>
    <xf numFmtId="0" fontId="4" fillId="2" borderId="16" xfId="0" applyFont="1" applyFill="1" applyBorder="1" applyAlignment="1"/>
    <xf numFmtId="4" fontId="4" fillId="2" borderId="22" xfId="0" applyNumberFormat="1" applyFont="1" applyFill="1" applyBorder="1" applyAlignment="1"/>
    <xf numFmtId="4" fontId="4" fillId="2" borderId="22" xfId="0" applyNumberFormat="1" applyFont="1" applyFill="1" applyBorder="1" applyAlignment="1"/>
    <xf numFmtId="4" fontId="16" fillId="4" borderId="24" xfId="0" applyNumberFormat="1" applyFont="1" applyFill="1" applyBorder="1" applyAlignment="1">
      <alignment horizontal="left"/>
    </xf>
    <xf numFmtId="4" fontId="16" fillId="4" borderId="24" xfId="0" applyNumberFormat="1" applyFont="1" applyFill="1" applyBorder="1" applyAlignment="1">
      <alignment horizontal="right"/>
    </xf>
    <xf numFmtId="0" fontId="20" fillId="0" borderId="0" xfId="0" applyFont="1"/>
    <xf numFmtId="0" fontId="17" fillId="2" borderId="27" xfId="0" applyFont="1" applyFill="1" applyBorder="1" applyAlignment="1"/>
    <xf numFmtId="0" fontId="5" fillId="2" borderId="32" xfId="0" applyFont="1" applyFill="1" applyBorder="1" applyAlignment="1">
      <alignment horizontal="right"/>
    </xf>
    <xf numFmtId="0" fontId="5" fillId="2" borderId="33" xfId="0" applyFont="1" applyFill="1" applyBorder="1" applyAlignment="1">
      <alignment horizontal="right"/>
    </xf>
    <xf numFmtId="0" fontId="18" fillId="2" borderId="27" xfId="0" applyFont="1" applyFill="1" applyBorder="1" applyAlignment="1"/>
    <xf numFmtId="0" fontId="8" fillId="0" borderId="22" xfId="0" applyFont="1" applyBorder="1"/>
    <xf numFmtId="0" fontId="20" fillId="0" borderId="28" xfId="0" applyFont="1" applyBorder="1" applyAlignment="1"/>
    <xf numFmtId="0" fontId="2" fillId="0" borderId="13" xfId="0" applyFont="1" applyBorder="1"/>
    <xf numFmtId="0" fontId="2" fillId="0" borderId="14" xfId="0" applyFont="1" applyBorder="1"/>
    <xf numFmtId="0" fontId="2" fillId="0" borderId="25" xfId="0" applyFont="1" applyBorder="1"/>
    <xf numFmtId="0" fontId="12" fillId="0" borderId="25" xfId="0" applyFont="1" applyBorder="1" applyAlignment="1"/>
    <xf numFmtId="0" fontId="2" fillId="0" borderId="25" xfId="0" applyFont="1" applyBorder="1" applyAlignment="1"/>
    <xf numFmtId="0" fontId="12" fillId="0" borderId="0" xfId="0" applyFont="1" applyAlignment="1">
      <alignment horizontal="right"/>
    </xf>
    <xf numFmtId="4" fontId="15" fillId="0" borderId="0" xfId="0" applyNumberFormat="1" applyFont="1" applyAlignment="1">
      <alignment horizontal="right"/>
    </xf>
    <xf numFmtId="0" fontId="8" fillId="0" borderId="0" xfId="0" applyFont="1" applyAlignment="1">
      <alignment horizontal="right"/>
    </xf>
    <xf numFmtId="4" fontId="8" fillId="0" borderId="0" xfId="0" applyNumberFormat="1" applyFont="1" applyAlignment="1">
      <alignment horizontal="right"/>
    </xf>
    <xf numFmtId="4" fontId="2" fillId="0" borderId="0" xfId="0" applyNumberFormat="1" applyFont="1" applyAlignment="1"/>
    <xf numFmtId="0" fontId="19" fillId="2" borderId="0" xfId="0" applyFont="1" applyFill="1" applyAlignment="1">
      <alignment horizontal="left" vertical="top"/>
    </xf>
    <xf numFmtId="0" fontId="19" fillId="2" borderId="0" xfId="0" applyFont="1" applyFill="1" applyAlignment="1">
      <alignment horizontal="left" vertical="top"/>
    </xf>
    <xf numFmtId="4" fontId="19" fillId="2" borderId="0" xfId="0" applyNumberFormat="1" applyFont="1" applyFill="1" applyAlignment="1">
      <alignment horizontal="right" vertical="top"/>
    </xf>
    <xf numFmtId="0" fontId="15" fillId="0" borderId="0" xfId="0" applyFont="1" applyAlignment="1">
      <alignment horizontal="right"/>
    </xf>
    <xf numFmtId="4" fontId="21" fillId="0" borderId="0" xfId="0" applyNumberFormat="1" applyFont="1" applyAlignment="1">
      <alignment horizontal="right"/>
    </xf>
    <xf numFmtId="0" fontId="10" fillId="2" borderId="0" xfId="0" applyFont="1" applyFill="1" applyAlignment="1">
      <alignment horizontal="center"/>
    </xf>
    <xf numFmtId="0" fontId="5" fillId="2" borderId="0" xfId="0" applyFont="1" applyFill="1" applyAlignment="1">
      <alignment horizontal="right"/>
    </xf>
    <xf numFmtId="0" fontId="10" fillId="2" borderId="34" xfId="0" applyFont="1" applyFill="1" applyBorder="1" applyAlignment="1">
      <alignment horizontal="center"/>
    </xf>
    <xf numFmtId="0" fontId="5" fillId="2" borderId="30" xfId="0" applyFont="1" applyFill="1" applyBorder="1" applyAlignment="1">
      <alignment horizontal="right"/>
    </xf>
    <xf numFmtId="0" fontId="10" fillId="3" borderId="12"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24" xfId="0" applyFont="1" applyFill="1" applyBorder="1" applyAlignment="1"/>
    <xf numFmtId="0" fontId="10" fillId="2" borderId="0" xfId="0" applyFont="1" applyFill="1" applyAlignment="1">
      <alignment horizontal="right"/>
    </xf>
    <xf numFmtId="0" fontId="5" fillId="2" borderId="16" xfId="0" applyFont="1" applyFill="1" applyBorder="1" applyAlignment="1"/>
    <xf numFmtId="4" fontId="5" fillId="2" borderId="0" xfId="0" applyNumberFormat="1" applyFont="1" applyFill="1" applyAlignment="1"/>
    <xf numFmtId="0" fontId="5" fillId="2" borderId="23" xfId="0" applyFont="1" applyFill="1" applyBorder="1" applyAlignment="1"/>
    <xf numFmtId="0" fontId="10" fillId="2" borderId="25" xfId="0" applyFont="1" applyFill="1" applyBorder="1" applyAlignment="1"/>
    <xf numFmtId="4" fontId="10" fillId="2" borderId="0" xfId="0" applyNumberFormat="1" applyFont="1" applyFill="1" applyAlignment="1"/>
    <xf numFmtId="4" fontId="10" fillId="2" borderId="22" xfId="0" applyNumberFormat="1" applyFont="1" applyFill="1" applyBorder="1" applyAlignment="1"/>
    <xf numFmtId="170" fontId="5" fillId="2" borderId="16" xfId="0" applyNumberFormat="1" applyFont="1" applyFill="1" applyBorder="1" applyAlignment="1">
      <alignment horizontal="center"/>
    </xf>
    <xf numFmtId="4" fontId="5" fillId="2" borderId="0" xfId="0" applyNumberFormat="1" applyFont="1" applyFill="1" applyAlignment="1"/>
    <xf numFmtId="4" fontId="5" fillId="2" borderId="17" xfId="0" applyNumberFormat="1" applyFont="1" applyFill="1" applyBorder="1" applyAlignment="1"/>
    <xf numFmtId="170" fontId="5" fillId="2" borderId="23" xfId="0" applyNumberFormat="1" applyFont="1" applyFill="1" applyBorder="1" applyAlignment="1">
      <alignment horizontal="center"/>
    </xf>
    <xf numFmtId="0" fontId="5" fillId="2" borderId="25" xfId="0" applyFont="1" applyFill="1" applyBorder="1" applyAlignment="1"/>
    <xf numFmtId="4" fontId="5" fillId="2" borderId="22" xfId="0" applyNumberFormat="1" applyFont="1" applyFill="1" applyBorder="1" applyAlignment="1"/>
    <xf numFmtId="0" fontId="10" fillId="4" borderId="24" xfId="0" applyFont="1" applyFill="1" applyBorder="1" applyAlignment="1">
      <alignment horizontal="center" vertical="center"/>
    </xf>
    <xf numFmtId="4" fontId="10" fillId="4" borderId="19" xfId="0" applyNumberFormat="1" applyFont="1" applyFill="1" applyBorder="1" applyAlignment="1">
      <alignment horizontal="center" vertical="center" wrapText="1"/>
    </xf>
    <xf numFmtId="4" fontId="10" fillId="4" borderId="24" xfId="0" applyNumberFormat="1" applyFont="1" applyFill="1" applyBorder="1" applyAlignment="1">
      <alignment horizontal="center" vertical="center" wrapText="1"/>
    </xf>
    <xf numFmtId="4" fontId="10" fillId="2" borderId="0" xfId="0" applyNumberFormat="1" applyFont="1" applyFill="1" applyAlignment="1">
      <alignment horizontal="right"/>
    </xf>
    <xf numFmtId="0" fontId="5" fillId="2" borderId="24" xfId="0" applyFont="1" applyFill="1" applyBorder="1" applyAlignment="1"/>
    <xf numFmtId="4" fontId="5" fillId="2" borderId="24" xfId="0" applyNumberFormat="1" applyFont="1" applyFill="1" applyBorder="1" applyAlignment="1">
      <alignment horizontal="right"/>
    </xf>
    <xf numFmtId="0" fontId="5" fillId="2" borderId="0" xfId="0" applyFont="1" applyFill="1" applyAlignment="1">
      <alignment horizontal="right"/>
    </xf>
    <xf numFmtId="0" fontId="17" fillId="2" borderId="27" xfId="0" applyFont="1" applyFill="1" applyBorder="1" applyAlignment="1"/>
    <xf numFmtId="0" fontId="5" fillId="2" borderId="35" xfId="0" applyFont="1" applyFill="1" applyBorder="1" applyAlignment="1">
      <alignment horizontal="right"/>
    </xf>
    <xf numFmtId="0" fontId="12" fillId="0" borderId="28" xfId="0" applyFont="1" applyBorder="1" applyAlignment="1"/>
    <xf numFmtId="0" fontId="12" fillId="0" borderId="13" xfId="0" applyFont="1" applyBorder="1" applyAlignment="1"/>
    <xf numFmtId="0" fontId="2" fillId="0" borderId="25" xfId="0" applyFont="1" applyBorder="1" applyAlignment="1"/>
    <xf numFmtId="0" fontId="2" fillId="0" borderId="0" xfId="0" applyFont="1" applyAlignment="1"/>
    <xf numFmtId="0" fontId="12" fillId="0" borderId="25" xfId="0" applyFont="1" applyBorder="1" applyAlignment="1"/>
    <xf numFmtId="0" fontId="1" fillId="0" borderId="29" xfId="0" applyFont="1" applyBorder="1"/>
    <xf numFmtId="0" fontId="12" fillId="2" borderId="0" xfId="0" applyFont="1" applyFill="1" applyAlignment="1"/>
    <xf numFmtId="4" fontId="1" fillId="0" borderId="0" xfId="0" applyNumberFormat="1" applyFont="1" applyAlignment="1"/>
    <xf numFmtId="4" fontId="2" fillId="0" borderId="0" xfId="0" applyNumberFormat="1" applyFont="1"/>
    <xf numFmtId="0" fontId="25" fillId="0" borderId="0" xfId="0" applyFont="1"/>
    <xf numFmtId="0" fontId="27" fillId="0" borderId="0" xfId="0" applyFont="1" applyAlignment="1"/>
    <xf numFmtId="0" fontId="7" fillId="0" borderId="0" xfId="0" applyFont="1" applyAlignment="1"/>
    <xf numFmtId="4" fontId="26" fillId="2" borderId="0" xfId="0" applyNumberFormat="1" applyFont="1" applyFill="1" applyAlignment="1"/>
    <xf numFmtId="4" fontId="26" fillId="5" borderId="0" xfId="0" applyNumberFormat="1" applyFont="1" applyFill="1" applyAlignment="1"/>
    <xf numFmtId="0" fontId="7" fillId="0" borderId="26" xfId="0" applyFont="1" applyBorder="1" applyAlignment="1"/>
    <xf numFmtId="0" fontId="7" fillId="0" borderId="17" xfId="0" applyFont="1" applyBorder="1" applyAlignment="1"/>
    <xf numFmtId="0" fontId="7" fillId="0" borderId="36" xfId="0" applyFont="1" applyBorder="1" applyAlignment="1"/>
    <xf numFmtId="0" fontId="7" fillId="0" borderId="17" xfId="0" applyFont="1" applyBorder="1"/>
    <xf numFmtId="4" fontId="26" fillId="2" borderId="17" xfId="0" applyNumberFormat="1" applyFont="1" applyFill="1" applyBorder="1" applyAlignment="1"/>
    <xf numFmtId="4" fontId="26" fillId="5" borderId="17" xfId="0" applyNumberFormat="1" applyFont="1" applyFill="1" applyBorder="1" applyAlignment="1"/>
    <xf numFmtId="0" fontId="25" fillId="0" borderId="0" xfId="0" applyFont="1" applyAlignment="1"/>
    <xf numFmtId="4" fontId="12" fillId="2" borderId="0" xfId="0" applyNumberFormat="1" applyFont="1" applyFill="1" applyAlignment="1"/>
    <xf numFmtId="0" fontId="7" fillId="0" borderId="17" xfId="0" applyFont="1" applyBorder="1" applyAlignment="1"/>
    <xf numFmtId="4" fontId="28" fillId="0" borderId="0" xfId="0" applyNumberFormat="1" applyFont="1"/>
    <xf numFmtId="0" fontId="29" fillId="0" borderId="0" xfId="0" applyFont="1" applyAlignment="1">
      <alignment horizontal="center"/>
    </xf>
    <xf numFmtId="4" fontId="29" fillId="0" borderId="0" xfId="0" applyNumberFormat="1" applyFont="1" applyAlignment="1">
      <alignment horizontal="center"/>
    </xf>
    <xf numFmtId="0" fontId="20" fillId="0" borderId="0" xfId="0" applyFont="1" applyAlignment="1"/>
    <xf numFmtId="4" fontId="7" fillId="2" borderId="0" xfId="0" applyNumberFormat="1" applyFont="1" applyFill="1" applyAlignment="1"/>
    <xf numFmtId="0" fontId="7" fillId="0" borderId="0" xfId="0" applyFont="1" applyAlignment="1"/>
    <xf numFmtId="0" fontId="30" fillId="0" borderId="0" xfId="0" applyFont="1" applyAlignment="1"/>
    <xf numFmtId="0" fontId="27" fillId="0" borderId="0" xfId="0" applyFont="1"/>
    <xf numFmtId="4" fontId="23" fillId="2" borderId="0" xfId="0" applyNumberFormat="1" applyFont="1" applyFill="1" applyAlignment="1"/>
    <xf numFmtId="0" fontId="31" fillId="0" borderId="17" xfId="0" applyFont="1" applyBorder="1" applyAlignment="1"/>
    <xf numFmtId="4" fontId="26" fillId="0" borderId="17" xfId="0" applyNumberFormat="1" applyFont="1" applyBorder="1" applyAlignment="1"/>
    <xf numFmtId="0" fontId="27" fillId="2" borderId="0" xfId="0" applyFont="1" applyFill="1"/>
    <xf numFmtId="4" fontId="27" fillId="2" borderId="0" xfId="0" applyNumberFormat="1" applyFont="1" applyFill="1"/>
    <xf numFmtId="0" fontId="12" fillId="0" borderId="26" xfId="0" applyFont="1" applyBorder="1" applyAlignment="1"/>
    <xf numFmtId="4" fontId="23" fillId="2" borderId="0" xfId="0" applyNumberFormat="1" applyFont="1" applyFill="1" applyAlignment="1">
      <alignment vertical="center"/>
    </xf>
    <xf numFmtId="0" fontId="32" fillId="0" borderId="0" xfId="0" applyFont="1"/>
    <xf numFmtId="0" fontId="19" fillId="2" borderId="37" xfId="0" applyFont="1" applyFill="1" applyBorder="1" applyAlignment="1">
      <alignment horizontal="left" vertical="top"/>
    </xf>
    <xf numFmtId="0" fontId="20" fillId="0" borderId="0" xfId="0" applyFont="1" applyAlignment="1"/>
    <xf numFmtId="0" fontId="33" fillId="0" borderId="0" xfId="0" applyFont="1"/>
    <xf numFmtId="4" fontId="33" fillId="5" borderId="0" xfId="0" applyNumberFormat="1" applyFont="1" applyFill="1" applyAlignment="1"/>
    <xf numFmtId="0" fontId="34" fillId="2" borderId="0" xfId="0" applyFont="1" applyFill="1" applyAlignment="1">
      <alignment horizontal="left"/>
    </xf>
    <xf numFmtId="4" fontId="33" fillId="5" borderId="0" xfId="0" applyNumberFormat="1" applyFont="1" applyFill="1"/>
    <xf numFmtId="0" fontId="33" fillId="5" borderId="0" xfId="0" applyFont="1" applyFill="1"/>
    <xf numFmtId="0" fontId="20" fillId="0" borderId="17" xfId="0" applyFont="1" applyBorder="1" applyAlignment="1"/>
    <xf numFmtId="0" fontId="33" fillId="0" borderId="17" xfId="0" applyFont="1" applyBorder="1"/>
    <xf numFmtId="4" fontId="33" fillId="0" borderId="17" xfId="0" applyNumberFormat="1" applyFont="1" applyBorder="1"/>
    <xf numFmtId="4" fontId="27" fillId="5" borderId="0" xfId="0" applyNumberFormat="1" applyFont="1" applyFill="1"/>
    <xf numFmtId="0" fontId="35" fillId="0" borderId="0" xfId="0" applyFont="1" applyAlignment="1"/>
    <xf numFmtId="0" fontId="35" fillId="0" borderId="26" xfId="0" applyFont="1" applyBorder="1" applyAlignment="1"/>
    <xf numFmtId="0" fontId="36" fillId="0" borderId="0" xfId="0" applyFont="1"/>
    <xf numFmtId="4" fontId="26" fillId="0" borderId="0" xfId="0" applyNumberFormat="1" applyFont="1" applyAlignment="1"/>
    <xf numFmtId="4" fontId="37" fillId="0" borderId="0" xfId="0" applyNumberFormat="1" applyFont="1" applyAlignment="1"/>
    <xf numFmtId="0" fontId="7" fillId="0" borderId="0" xfId="0" applyFont="1" applyAlignment="1"/>
    <xf numFmtId="0" fontId="7" fillId="0" borderId="26" xfId="0" applyFont="1" applyBorder="1" applyAlignment="1"/>
    <xf numFmtId="0" fontId="7" fillId="0" borderId="36" xfId="0" applyFont="1" applyBorder="1" applyAlignment="1"/>
    <xf numFmtId="4" fontId="12" fillId="2" borderId="17" xfId="0" applyNumberFormat="1" applyFont="1" applyFill="1" applyBorder="1" applyAlignment="1"/>
    <xf numFmtId="0" fontId="38" fillId="0" borderId="0" xfId="0" applyFont="1" applyAlignment="1"/>
    <xf numFmtId="0" fontId="7" fillId="0" borderId="0" xfId="0" applyFont="1" applyAlignment="1"/>
    <xf numFmtId="0" fontId="7" fillId="0" borderId="17" xfId="0" applyFont="1" applyBorder="1" applyAlignment="1"/>
    <xf numFmtId="0" fontId="39" fillId="2" borderId="0" xfId="0" applyFont="1" applyFill="1"/>
    <xf numFmtId="4" fontId="39" fillId="2" borderId="0" xfId="0" applyNumberFormat="1" applyFont="1" applyFill="1"/>
    <xf numFmtId="0" fontId="33" fillId="0" borderId="0" xfId="0" applyFont="1" applyAlignment="1"/>
    <xf numFmtId="0" fontId="33" fillId="0" borderId="0" xfId="0" applyFont="1" applyAlignment="1"/>
    <xf numFmtId="164" fontId="33" fillId="0" borderId="0" xfId="0" applyNumberFormat="1" applyFont="1"/>
    <xf numFmtId="0" fontId="33" fillId="0" borderId="17" xfId="0" applyFont="1" applyBorder="1" applyAlignment="1"/>
    <xf numFmtId="164" fontId="33" fillId="0" borderId="17" xfId="0" applyNumberFormat="1" applyFont="1" applyBorder="1"/>
    <xf numFmtId="164" fontId="27" fillId="0" borderId="0" xfId="0" applyNumberFormat="1" applyFont="1"/>
    <xf numFmtId="164" fontId="33" fillId="0" borderId="0" xfId="0" applyNumberFormat="1" applyFont="1" applyAlignment="1"/>
    <xf numFmtId="164" fontId="23" fillId="0" borderId="0" xfId="0" applyNumberFormat="1" applyFont="1" applyAlignment="1"/>
    <xf numFmtId="0" fontId="27" fillId="0" borderId="38" xfId="0" applyFont="1" applyBorder="1" applyAlignment="1"/>
    <xf numFmtId="0" fontId="33" fillId="0" borderId="38" xfId="0" applyFont="1" applyBorder="1"/>
    <xf numFmtId="0" fontId="1" fillId="0" borderId="38" xfId="0" applyFont="1" applyBorder="1"/>
    <xf numFmtId="0" fontId="27" fillId="0" borderId="38" xfId="0" applyFont="1" applyBorder="1"/>
    <xf numFmtId="164" fontId="27" fillId="0" borderId="38" xfId="0" applyNumberFormat="1" applyFont="1" applyBorder="1"/>
    <xf numFmtId="164" fontId="25" fillId="0" borderId="0" xfId="0" applyNumberFormat="1" applyFont="1"/>
    <xf numFmtId="164" fontId="23" fillId="0" borderId="0" xfId="0" applyNumberFormat="1" applyFont="1"/>
    <xf numFmtId="0" fontId="40" fillId="0" borderId="17" xfId="0" applyFont="1" applyBorder="1" applyAlignment="1"/>
    <xf numFmtId="0" fontId="41" fillId="0" borderId="17" xfId="0" applyFont="1" applyBorder="1" applyAlignment="1">
      <alignment horizontal="center"/>
    </xf>
    <xf numFmtId="0" fontId="21" fillId="0" borderId="17" xfId="0" applyFont="1" applyBorder="1" applyAlignment="1"/>
    <xf numFmtId="0" fontId="31" fillId="0" borderId="23" xfId="0" applyFont="1" applyBorder="1" applyAlignment="1">
      <alignment horizontal="center"/>
    </xf>
    <xf numFmtId="0" fontId="31" fillId="0" borderId="18" xfId="0" applyFont="1" applyBorder="1" applyAlignment="1">
      <alignment horizontal="center"/>
    </xf>
    <xf numFmtId="49" fontId="31" fillId="0" borderId="18" xfId="0" applyNumberFormat="1" applyFont="1" applyBorder="1" applyAlignment="1">
      <alignment horizontal="center"/>
    </xf>
    <xf numFmtId="164" fontId="42" fillId="2" borderId="0" xfId="0" applyNumberFormat="1" applyFont="1" applyFill="1" applyAlignment="1">
      <alignment horizontal="right" vertical="top"/>
    </xf>
    <xf numFmtId="164" fontId="42" fillId="2" borderId="0" xfId="0" applyNumberFormat="1" applyFont="1" applyFill="1" applyAlignment="1">
      <alignment horizontal="left" vertical="top"/>
    </xf>
    <xf numFmtId="0" fontId="30" fillId="0" borderId="0" xfId="0" applyFont="1"/>
    <xf numFmtId="0" fontId="43" fillId="0" borderId="16" xfId="0" applyFont="1" applyBorder="1"/>
    <xf numFmtId="40" fontId="43" fillId="0" borderId="22" xfId="0" applyNumberFormat="1" applyFont="1" applyBorder="1" applyAlignment="1">
      <alignment horizontal="right"/>
    </xf>
    <xf numFmtId="0" fontId="43" fillId="0" borderId="22" xfId="0" applyFont="1" applyBorder="1"/>
    <xf numFmtId="49" fontId="43" fillId="0" borderId="16" xfId="0" applyNumberFormat="1" applyFont="1" applyBorder="1"/>
    <xf numFmtId="49" fontId="43" fillId="0" borderId="22" xfId="0" applyNumberFormat="1" applyFont="1" applyBorder="1"/>
    <xf numFmtId="0" fontId="31" fillId="0" borderId="22" xfId="0" applyFont="1" applyBorder="1" applyAlignment="1"/>
    <xf numFmtId="40" fontId="31" fillId="2" borderId="22" xfId="0" applyNumberFormat="1" applyFont="1" applyFill="1" applyBorder="1" applyAlignment="1">
      <alignment horizontal="right"/>
    </xf>
    <xf numFmtId="49" fontId="31" fillId="0" borderId="16" xfId="0" applyNumberFormat="1" applyFont="1" applyBorder="1"/>
    <xf numFmtId="49" fontId="43" fillId="0" borderId="22" xfId="0" applyNumberFormat="1" applyFont="1" applyBorder="1" applyAlignment="1"/>
    <xf numFmtId="40" fontId="43" fillId="2" borderId="22" xfId="0" applyNumberFormat="1" applyFont="1" applyFill="1" applyBorder="1" applyAlignment="1">
      <alignment horizontal="right"/>
    </xf>
    <xf numFmtId="0" fontId="31" fillId="0" borderId="16" xfId="0" applyFont="1" applyBorder="1" applyAlignment="1"/>
    <xf numFmtId="40" fontId="31" fillId="2" borderId="22" xfId="0" applyNumberFormat="1" applyFont="1" applyFill="1" applyBorder="1" applyAlignment="1">
      <alignment horizontal="right"/>
    </xf>
    <xf numFmtId="0" fontId="1" fillId="0" borderId="25" xfId="0" applyFont="1" applyBorder="1"/>
    <xf numFmtId="49" fontId="43" fillId="0" borderId="25" xfId="0" applyNumberFormat="1" applyFont="1" applyBorder="1"/>
    <xf numFmtId="40" fontId="43" fillId="0" borderId="16" xfId="0" applyNumberFormat="1" applyFont="1" applyBorder="1" applyAlignment="1">
      <alignment horizontal="right"/>
    </xf>
    <xf numFmtId="40" fontId="31" fillId="0" borderId="16" xfId="0" applyNumberFormat="1" applyFont="1" applyBorder="1" applyAlignment="1">
      <alignment horizontal="right"/>
    </xf>
    <xf numFmtId="40" fontId="31" fillId="0" borderId="22" xfId="0" applyNumberFormat="1" applyFont="1" applyBorder="1" applyAlignment="1">
      <alignment horizontal="right"/>
    </xf>
    <xf numFmtId="40" fontId="44" fillId="2" borderId="22" xfId="0" applyNumberFormat="1" applyFont="1" applyFill="1" applyBorder="1" applyAlignment="1">
      <alignment horizontal="right"/>
    </xf>
    <xf numFmtId="49" fontId="21" fillId="0" borderId="23" xfId="0" applyNumberFormat="1" applyFont="1" applyBorder="1"/>
    <xf numFmtId="40" fontId="31" fillId="0" borderId="18" xfId="0" applyNumberFormat="1" applyFont="1" applyBorder="1" applyAlignment="1">
      <alignment horizontal="right"/>
    </xf>
    <xf numFmtId="0" fontId="31" fillId="0" borderId="18" xfId="0" applyFont="1" applyBorder="1" applyAlignment="1"/>
    <xf numFmtId="40" fontId="21" fillId="2" borderId="18" xfId="0" applyNumberFormat="1" applyFont="1" applyFill="1" applyBorder="1"/>
    <xf numFmtId="49" fontId="43" fillId="0" borderId="23" xfId="0" applyNumberFormat="1" applyFont="1" applyBorder="1"/>
    <xf numFmtId="40" fontId="43" fillId="0" borderId="18" xfId="0" applyNumberFormat="1" applyFont="1" applyBorder="1" applyAlignment="1">
      <alignment horizontal="right"/>
    </xf>
    <xf numFmtId="49" fontId="43" fillId="0" borderId="18" xfId="0" applyNumberFormat="1" applyFont="1" applyBorder="1"/>
    <xf numFmtId="49" fontId="45" fillId="0" borderId="23" xfId="0" applyNumberFormat="1" applyFont="1" applyBorder="1" applyAlignment="1">
      <alignment wrapText="1"/>
    </xf>
    <xf numFmtId="49" fontId="45" fillId="0" borderId="18" xfId="0" applyNumberFormat="1" applyFont="1" applyBorder="1" applyAlignment="1">
      <alignment wrapText="1"/>
    </xf>
    <xf numFmtId="49" fontId="43" fillId="0" borderId="39" xfId="0" applyNumberFormat="1" applyFont="1" applyBorder="1" applyAlignment="1"/>
    <xf numFmtId="40" fontId="21" fillId="0" borderId="17" xfId="0" applyNumberFormat="1" applyFont="1" applyBorder="1"/>
    <xf numFmtId="40" fontId="46" fillId="0" borderId="18" xfId="0" applyNumberFormat="1" applyFont="1" applyBorder="1" applyAlignment="1">
      <alignment horizontal="right"/>
    </xf>
    <xf numFmtId="40" fontId="21" fillId="0" borderId="36" xfId="0" applyNumberFormat="1" applyFont="1" applyBorder="1"/>
    <xf numFmtId="0" fontId="42" fillId="2" borderId="0" xfId="0" applyFont="1" applyFill="1" applyAlignment="1">
      <alignment horizontal="left" vertical="top"/>
    </xf>
    <xf numFmtId="164" fontId="47" fillId="2" borderId="0" xfId="0" applyNumberFormat="1" applyFont="1" applyFill="1" applyAlignment="1">
      <alignment horizontal="right" vertical="top"/>
    </xf>
    <xf numFmtId="164" fontId="47" fillId="2" borderId="0" xfId="0" applyNumberFormat="1" applyFont="1" applyFill="1" applyAlignment="1">
      <alignment horizontal="left" vertical="top"/>
    </xf>
    <xf numFmtId="0" fontId="42" fillId="2" borderId="0" xfId="0" applyFont="1" applyFill="1" applyAlignment="1">
      <alignment horizontal="left" vertical="top"/>
    </xf>
    <xf numFmtId="0" fontId="47" fillId="2" borderId="0" xfId="0" applyFont="1" applyFill="1" applyAlignment="1">
      <alignment horizontal="left" vertical="top"/>
    </xf>
    <xf numFmtId="49" fontId="28" fillId="0" borderId="0" xfId="0" applyNumberFormat="1" applyFont="1" applyAlignment="1"/>
    <xf numFmtId="164" fontId="24" fillId="5" borderId="0" xfId="0" applyNumberFormat="1" applyFont="1" applyFill="1" applyAlignment="1">
      <alignment horizontal="right" vertical="top"/>
    </xf>
    <xf numFmtId="49" fontId="30" fillId="0" borderId="0" xfId="0" applyNumberFormat="1" applyFont="1" applyAlignment="1"/>
    <xf numFmtId="164" fontId="42" fillId="2" borderId="0" xfId="0" applyNumberFormat="1" applyFont="1" applyFill="1" applyAlignment="1">
      <alignment horizontal="left" vertical="top"/>
    </xf>
    <xf numFmtId="171" fontId="1" fillId="0" borderId="0" xfId="0" applyNumberFormat="1" applyFont="1" applyAlignment="1"/>
    <xf numFmtId="10" fontId="1" fillId="0" borderId="0" xfId="0" applyNumberFormat="1" applyFont="1"/>
    <xf numFmtId="4" fontId="8" fillId="0" borderId="0" xfId="0" applyNumberFormat="1" applyFont="1" applyAlignment="1">
      <alignment horizontal="right"/>
    </xf>
    <xf numFmtId="0" fontId="8" fillId="0" borderId="0" xfId="0" applyFont="1" applyAlignment="1">
      <alignment horizontal="right"/>
    </xf>
    <xf numFmtId="0" fontId="5" fillId="0" borderId="25" xfId="0" applyFont="1" applyBorder="1" applyAlignment="1">
      <alignment vertical="center" wrapText="1"/>
    </xf>
    <xf numFmtId="0" fontId="0" fillId="0" borderId="0" xfId="0" applyFont="1" applyAlignment="1"/>
    <xf numFmtId="0" fontId="1" fillId="0" borderId="22" xfId="0" applyFont="1" applyBorder="1"/>
    <xf numFmtId="0" fontId="5" fillId="0" borderId="28" xfId="0" applyFont="1" applyBorder="1" applyAlignment="1">
      <alignment horizontal="left" wrapText="1"/>
    </xf>
    <xf numFmtId="0" fontId="1" fillId="0" borderId="13" xfId="0" applyFont="1" applyBorder="1"/>
    <xf numFmtId="0" fontId="1" fillId="0" borderId="14" xfId="0" applyFont="1" applyBorder="1"/>
    <xf numFmtId="0" fontId="5" fillId="0" borderId="25" xfId="0" applyFont="1" applyBorder="1" applyAlignment="1">
      <alignment horizontal="left" wrapText="1"/>
    </xf>
    <xf numFmtId="4" fontId="16" fillId="3" borderId="19" xfId="0" applyNumberFormat="1" applyFont="1" applyFill="1" applyBorder="1" applyAlignment="1">
      <alignment horizontal="right" vertical="top"/>
    </xf>
    <xf numFmtId="0" fontId="1" fillId="0" borderId="21" xfId="0" applyFont="1" applyBorder="1"/>
    <xf numFmtId="4" fontId="4" fillId="0" borderId="19" xfId="0" applyNumberFormat="1" applyFont="1" applyBorder="1" applyAlignment="1">
      <alignment horizontal="right" vertical="top"/>
    </xf>
    <xf numFmtId="0" fontId="5" fillId="0" borderId="25" xfId="0" applyFont="1" applyBorder="1" applyAlignment="1">
      <alignment wrapText="1"/>
    </xf>
    <xf numFmtId="4" fontId="4" fillId="0" borderId="19" xfId="0" applyNumberFormat="1" applyFont="1" applyBorder="1" applyAlignment="1">
      <alignment horizontal="right" vertical="center"/>
    </xf>
    <xf numFmtId="0" fontId="3" fillId="3" borderId="19" xfId="0" applyFont="1" applyFill="1" applyBorder="1" applyAlignment="1">
      <alignment horizontal="center" vertical="center"/>
    </xf>
    <xf numFmtId="4" fontId="4" fillId="0" borderId="0" xfId="0" applyNumberFormat="1" applyFont="1" applyAlignment="1">
      <alignment horizontal="right" vertical="top"/>
    </xf>
    <xf numFmtId="168" fontId="4" fillId="0" borderId="0" xfId="0" applyNumberFormat="1" applyFont="1" applyAlignment="1">
      <alignment horizontal="right" vertical="top"/>
    </xf>
    <xf numFmtId="0" fontId="0" fillId="2" borderId="4" xfId="0" applyFont="1" applyFill="1" applyBorder="1" applyAlignment="1">
      <alignment horizontal="center" vertical="top" wrapText="1"/>
    </xf>
    <xf numFmtId="0" fontId="1" fillId="0" borderId="5" xfId="0" applyFont="1" applyBorder="1"/>
    <xf numFmtId="0" fontId="1" fillId="0" borderId="6" xfId="0" applyFont="1" applyBorder="1"/>
    <xf numFmtId="0" fontId="3" fillId="2" borderId="4" xfId="0" applyFont="1" applyFill="1" applyBorder="1" applyAlignment="1">
      <alignment horizontal="center" vertical="top" wrapText="1"/>
    </xf>
    <xf numFmtId="8" fontId="5" fillId="2" borderId="9" xfId="0" applyNumberFormat="1" applyFont="1" applyFill="1" applyBorder="1" applyAlignment="1">
      <alignment horizontal="right" vertical="top" wrapText="1"/>
    </xf>
    <xf numFmtId="0" fontId="1" fillId="0" borderId="10" xfId="0" applyFont="1" applyBorder="1"/>
    <xf numFmtId="0" fontId="10" fillId="3" borderId="12" xfId="0" applyFont="1" applyFill="1" applyBorder="1" applyAlignment="1">
      <alignment horizontal="center" vertical="center" wrapText="1"/>
    </xf>
    <xf numFmtId="0" fontId="1" fillId="0" borderId="16" xfId="0" applyFont="1" applyBorder="1"/>
    <xf numFmtId="0" fontId="1" fillId="0" borderId="23" xfId="0" applyFont="1" applyBorder="1"/>
    <xf numFmtId="0" fontId="10" fillId="3" borderId="13" xfId="0" applyFont="1" applyFill="1" applyBorder="1" applyAlignment="1">
      <alignment horizontal="center"/>
    </xf>
    <xf numFmtId="0" fontId="10" fillId="3" borderId="17" xfId="0" applyFont="1" applyFill="1" applyBorder="1" applyAlignment="1">
      <alignment horizontal="center"/>
    </xf>
    <xf numFmtId="0" fontId="1" fillId="0" borderId="17" xfId="0" applyFont="1" applyBorder="1"/>
    <xf numFmtId="0" fontId="1" fillId="0" borderId="18" xfId="0" applyFont="1" applyBorder="1"/>
    <xf numFmtId="0" fontId="10" fillId="3" borderId="19" xfId="0" applyFont="1" applyFill="1" applyBorder="1" applyAlignment="1">
      <alignment horizontal="center"/>
    </xf>
    <xf numFmtId="0" fontId="1" fillId="0" borderId="20" xfId="0" applyFont="1" applyBorder="1"/>
    <xf numFmtId="0" fontId="10" fillId="3" borderId="22" xfId="0" applyFont="1" applyFill="1" applyBorder="1" applyAlignment="1">
      <alignment horizontal="center" wrapText="1"/>
    </xf>
    <xf numFmtId="0" fontId="0" fillId="2" borderId="1" xfId="0" applyFont="1" applyFill="1" applyBorder="1" applyAlignment="1">
      <alignment horizontal="center" vertical="top" wrapText="1"/>
    </xf>
    <xf numFmtId="0" fontId="1" fillId="0" borderId="2" xfId="0" applyFont="1" applyBorder="1"/>
    <xf numFmtId="0" fontId="1" fillId="0" borderId="3" xfId="0" applyFont="1" applyBorder="1"/>
    <xf numFmtId="0" fontId="5" fillId="0" borderId="29" xfId="0" applyFont="1" applyBorder="1" applyAlignment="1">
      <alignment horizontal="left" wrapText="1"/>
    </xf>
    <xf numFmtId="0" fontId="3" fillId="2" borderId="25" xfId="0" applyFont="1" applyFill="1" applyBorder="1" applyAlignment="1">
      <alignment horizontal="center" vertical="top" wrapText="1"/>
    </xf>
    <xf numFmtId="0" fontId="10" fillId="3" borderId="12" xfId="0" applyFont="1" applyFill="1" applyBorder="1" applyAlignment="1">
      <alignment horizontal="center" wrapText="1"/>
    </xf>
    <xf numFmtId="0" fontId="0" fillId="2" borderId="25" xfId="0" applyFont="1" applyFill="1" applyBorder="1" applyAlignment="1">
      <alignment horizontal="center" vertical="top" wrapText="1"/>
    </xf>
    <xf numFmtId="0" fontId="16" fillId="3" borderId="12" xfId="0" applyFont="1" applyFill="1" applyBorder="1" applyAlignment="1">
      <alignment horizontal="center" vertical="center"/>
    </xf>
    <xf numFmtId="0" fontId="16" fillId="3" borderId="12" xfId="0" applyFont="1" applyFill="1" applyBorder="1" applyAlignment="1">
      <alignment horizontal="center" vertical="center" wrapText="1"/>
    </xf>
    <xf numFmtId="0" fontId="22" fillId="3" borderId="19" xfId="0" applyFont="1" applyFill="1" applyBorder="1" applyAlignment="1">
      <alignment horizontal="center"/>
    </xf>
    <xf numFmtId="0" fontId="10" fillId="3" borderId="19" xfId="0" applyFont="1" applyFill="1" applyBorder="1" applyAlignment="1">
      <alignment horizontal="center" vertical="center" wrapText="1"/>
    </xf>
    <xf numFmtId="0" fontId="10" fillId="2" borderId="19" xfId="0" applyFont="1" applyFill="1" applyBorder="1" applyAlignment="1">
      <alignment horizontal="right"/>
    </xf>
    <xf numFmtId="4" fontId="5" fillId="2" borderId="0" xfId="0" applyNumberFormat="1" applyFont="1" applyFill="1" applyAlignment="1">
      <alignment horizontal="center"/>
    </xf>
    <xf numFmtId="4" fontId="5" fillId="2" borderId="17" xfId="0" applyNumberFormat="1" applyFont="1" applyFill="1" applyBorder="1" applyAlignment="1">
      <alignment horizontal="center"/>
    </xf>
    <xf numFmtId="0" fontId="7" fillId="0" borderId="0" xfId="0" applyFont="1" applyAlignment="1">
      <alignment horizontal="left" wrapText="1"/>
    </xf>
    <xf numFmtId="0" fontId="42" fillId="2" borderId="0" xfId="0" applyFont="1" applyFill="1" applyAlignment="1">
      <alignment horizontal="left" vertical="center"/>
    </xf>
    <xf numFmtId="0" fontId="4" fillId="0" borderId="24" xfId="0" applyFont="1" applyBorder="1" applyAlignment="1">
      <alignment vertical="top" wrapText="1"/>
    </xf>
    <xf numFmtId="0" fontId="0" fillId="0" borderId="0" xfId="0" applyFont="1" applyAlignment="1">
      <alignment horizontal="left" wrapText="1"/>
    </xf>
    <xf numFmtId="0" fontId="1" fillId="0" borderId="2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03"/>
  <sheetViews>
    <sheetView showGridLines="0" tabSelected="1" workbookViewId="0">
      <selection activeCell="D42" sqref="D42"/>
    </sheetView>
  </sheetViews>
  <sheetFormatPr defaultColWidth="12.5703125" defaultRowHeight="15.75" customHeight="1"/>
  <cols>
    <col min="1" max="1" width="72.7109375" customWidth="1"/>
    <col min="2" max="13" width="11.42578125" customWidth="1"/>
    <col min="14" max="14" width="11.7109375" bestFit="1" customWidth="1"/>
    <col min="15" max="15" width="10.42578125" customWidth="1"/>
    <col min="17" max="17" width="14.140625" customWidth="1"/>
  </cols>
  <sheetData>
    <row r="1" spans="1:23" ht="12.75">
      <c r="A1" s="325" t="s">
        <v>0</v>
      </c>
      <c r="B1" s="326"/>
      <c r="C1" s="326"/>
      <c r="D1" s="326"/>
      <c r="E1" s="326"/>
      <c r="F1" s="326"/>
      <c r="G1" s="326"/>
      <c r="H1" s="326"/>
      <c r="I1" s="326"/>
      <c r="J1" s="326"/>
      <c r="K1" s="326"/>
      <c r="L1" s="326"/>
      <c r="M1" s="326"/>
      <c r="N1" s="326"/>
      <c r="O1" s="327"/>
      <c r="P1" s="1"/>
      <c r="Q1" s="1"/>
      <c r="R1" s="1"/>
      <c r="S1" s="1"/>
      <c r="T1" s="1"/>
      <c r="U1" s="1"/>
      <c r="V1" s="1"/>
      <c r="W1" s="1"/>
    </row>
    <row r="2" spans="1:23" ht="12.75">
      <c r="A2" s="309" t="s">
        <v>1</v>
      </c>
      <c r="B2" s="310"/>
      <c r="C2" s="310"/>
      <c r="D2" s="310"/>
      <c r="E2" s="310"/>
      <c r="F2" s="310"/>
      <c r="G2" s="310"/>
      <c r="H2" s="310"/>
      <c r="I2" s="310"/>
      <c r="J2" s="310"/>
      <c r="K2" s="310"/>
      <c r="L2" s="310"/>
      <c r="M2" s="310"/>
      <c r="N2" s="310"/>
      <c r="O2" s="311"/>
      <c r="P2" s="1"/>
      <c r="Q2" s="1"/>
      <c r="R2" s="1"/>
      <c r="S2" s="1"/>
      <c r="T2" s="1"/>
      <c r="U2" s="1"/>
      <c r="V2" s="1"/>
      <c r="W2" s="1"/>
    </row>
    <row r="3" spans="1:23" ht="12.75">
      <c r="A3" s="312" t="s">
        <v>2</v>
      </c>
      <c r="B3" s="310"/>
      <c r="C3" s="310"/>
      <c r="D3" s="310"/>
      <c r="E3" s="310"/>
      <c r="F3" s="310"/>
      <c r="G3" s="310"/>
      <c r="H3" s="310"/>
      <c r="I3" s="310"/>
      <c r="J3" s="310"/>
      <c r="K3" s="310"/>
      <c r="L3" s="310"/>
      <c r="M3" s="310"/>
      <c r="N3" s="310"/>
      <c r="O3" s="311"/>
      <c r="P3" s="1"/>
      <c r="Q3" s="1"/>
      <c r="R3" s="1"/>
      <c r="S3" s="1"/>
      <c r="T3" s="1"/>
      <c r="U3" s="1"/>
      <c r="V3" s="1"/>
      <c r="W3" s="1"/>
    </row>
    <row r="4" spans="1:23" ht="12.75">
      <c r="A4" s="312" t="s">
        <v>3</v>
      </c>
      <c r="B4" s="310"/>
      <c r="C4" s="310"/>
      <c r="D4" s="310"/>
      <c r="E4" s="310"/>
      <c r="F4" s="310"/>
      <c r="G4" s="310"/>
      <c r="H4" s="310"/>
      <c r="I4" s="310"/>
      <c r="J4" s="310"/>
      <c r="K4" s="310"/>
      <c r="L4" s="310"/>
      <c r="M4" s="310"/>
      <c r="N4" s="310"/>
      <c r="O4" s="311"/>
      <c r="P4" s="2"/>
      <c r="Q4" s="2"/>
      <c r="R4" s="2"/>
      <c r="S4" s="2"/>
      <c r="T4" s="2"/>
      <c r="U4" s="2"/>
      <c r="V4" s="2"/>
      <c r="W4" s="2"/>
    </row>
    <row r="5" spans="1:23" ht="12.75">
      <c r="A5" s="309" t="s">
        <v>4</v>
      </c>
      <c r="B5" s="310"/>
      <c r="C5" s="310"/>
      <c r="D5" s="310"/>
      <c r="E5" s="310"/>
      <c r="F5" s="310"/>
      <c r="G5" s="310"/>
      <c r="H5" s="310"/>
      <c r="I5" s="310"/>
      <c r="J5" s="310"/>
      <c r="K5" s="310"/>
      <c r="L5" s="310"/>
      <c r="M5" s="310"/>
      <c r="N5" s="310"/>
      <c r="O5" s="311"/>
      <c r="P5" s="2"/>
      <c r="Q5" s="2"/>
      <c r="R5" s="2"/>
      <c r="S5" s="2"/>
      <c r="T5" s="2"/>
      <c r="U5" s="2"/>
      <c r="V5" s="2"/>
      <c r="W5" s="2"/>
    </row>
    <row r="6" spans="1:23" ht="12.75">
      <c r="A6" s="309" t="s">
        <v>5</v>
      </c>
      <c r="B6" s="310"/>
      <c r="C6" s="310"/>
      <c r="D6" s="310"/>
      <c r="E6" s="310"/>
      <c r="F6" s="310"/>
      <c r="G6" s="310"/>
      <c r="H6" s="310"/>
      <c r="I6" s="310"/>
      <c r="J6" s="310"/>
      <c r="K6" s="310"/>
      <c r="L6" s="310"/>
      <c r="M6" s="310"/>
      <c r="N6" s="310"/>
      <c r="O6" s="311"/>
      <c r="P6" s="2"/>
      <c r="Q6" s="2"/>
      <c r="R6" s="2"/>
      <c r="S6" s="2"/>
      <c r="T6" s="2"/>
      <c r="U6" s="2"/>
      <c r="V6" s="2"/>
      <c r="W6" s="2"/>
    </row>
    <row r="7" spans="1:23" ht="12.75">
      <c r="A7" s="312" t="s">
        <v>108</v>
      </c>
      <c r="B7" s="310"/>
      <c r="C7" s="310"/>
      <c r="D7" s="310"/>
      <c r="E7" s="310"/>
      <c r="F7" s="310"/>
      <c r="G7" s="310"/>
      <c r="H7" s="310"/>
      <c r="I7" s="310"/>
      <c r="J7" s="310"/>
      <c r="K7" s="310"/>
      <c r="L7" s="310"/>
      <c r="M7" s="310"/>
      <c r="N7" s="310"/>
      <c r="O7" s="311"/>
      <c r="P7" s="2"/>
      <c r="Q7" s="2"/>
      <c r="R7" s="2"/>
      <c r="S7" s="2"/>
      <c r="T7" s="2"/>
      <c r="U7" s="2"/>
      <c r="V7" s="2"/>
      <c r="W7" s="2"/>
    </row>
    <row r="8" spans="1:23" ht="12.75">
      <c r="A8" s="309" t="s">
        <v>109</v>
      </c>
      <c r="B8" s="310"/>
      <c r="C8" s="310"/>
      <c r="D8" s="310"/>
      <c r="E8" s="310"/>
      <c r="F8" s="310"/>
      <c r="G8" s="310"/>
      <c r="H8" s="310"/>
      <c r="I8" s="310"/>
      <c r="J8" s="310"/>
      <c r="K8" s="310"/>
      <c r="L8" s="310"/>
      <c r="M8" s="310"/>
      <c r="N8" s="310"/>
      <c r="O8" s="311"/>
      <c r="P8" s="1"/>
      <c r="Q8" s="1"/>
      <c r="R8" s="1"/>
      <c r="S8" s="1"/>
      <c r="T8" s="1"/>
      <c r="U8" s="1"/>
      <c r="V8" s="1"/>
      <c r="W8" s="1"/>
    </row>
    <row r="9" spans="1:23" ht="18">
      <c r="A9" s="3" t="s">
        <v>6</v>
      </c>
      <c r="B9" s="4"/>
      <c r="C9" s="5"/>
      <c r="D9" s="5"/>
      <c r="E9" s="5"/>
      <c r="F9" s="6"/>
      <c r="G9" s="6"/>
      <c r="H9" s="6"/>
      <c r="I9" s="5"/>
      <c r="J9" s="5"/>
      <c r="K9" s="5"/>
      <c r="L9" s="5"/>
      <c r="M9" s="5"/>
      <c r="N9" s="313">
        <v>1</v>
      </c>
      <c r="O9" s="314"/>
      <c r="P9" s="7"/>
      <c r="Q9" s="8"/>
      <c r="R9" s="1"/>
      <c r="S9" s="1"/>
      <c r="T9" s="1"/>
      <c r="U9" s="1"/>
      <c r="V9" s="1"/>
      <c r="W9" s="1"/>
    </row>
    <row r="10" spans="1:23" ht="14.25">
      <c r="A10" s="315" t="s">
        <v>7</v>
      </c>
      <c r="B10" s="318" t="s">
        <v>8</v>
      </c>
      <c r="C10" s="298"/>
      <c r="D10" s="298"/>
      <c r="E10" s="298"/>
      <c r="F10" s="298"/>
      <c r="G10" s="298"/>
      <c r="H10" s="298"/>
      <c r="I10" s="298"/>
      <c r="J10" s="298"/>
      <c r="K10" s="298"/>
      <c r="L10" s="298"/>
      <c r="M10" s="298"/>
      <c r="N10" s="298"/>
      <c r="O10" s="299"/>
      <c r="P10" s="10"/>
      <c r="Q10" s="10"/>
      <c r="R10" s="1"/>
      <c r="S10" s="1"/>
      <c r="T10" s="1"/>
      <c r="U10" s="1"/>
      <c r="V10" s="1"/>
      <c r="W10" s="1"/>
    </row>
    <row r="11" spans="1:23" ht="14.25">
      <c r="A11" s="316"/>
      <c r="B11" s="319" t="s">
        <v>9</v>
      </c>
      <c r="C11" s="320"/>
      <c r="D11" s="320"/>
      <c r="E11" s="320"/>
      <c r="F11" s="320"/>
      <c r="G11" s="320"/>
      <c r="H11" s="320"/>
      <c r="I11" s="320"/>
      <c r="J11" s="320"/>
      <c r="K11" s="320"/>
      <c r="L11" s="320"/>
      <c r="M11" s="320"/>
      <c r="N11" s="320"/>
      <c r="O11" s="321"/>
      <c r="P11" s="10"/>
      <c r="Q11" s="10"/>
      <c r="R11" s="1"/>
      <c r="S11" s="1"/>
      <c r="T11" s="1"/>
      <c r="U11" s="1"/>
      <c r="V11" s="1"/>
      <c r="W11" s="1"/>
    </row>
    <row r="12" spans="1:23" ht="14.25">
      <c r="A12" s="316"/>
      <c r="B12" s="322" t="s">
        <v>10</v>
      </c>
      <c r="C12" s="323"/>
      <c r="D12" s="323"/>
      <c r="E12" s="323"/>
      <c r="F12" s="323"/>
      <c r="G12" s="323"/>
      <c r="H12" s="323"/>
      <c r="I12" s="323"/>
      <c r="J12" s="323"/>
      <c r="K12" s="323"/>
      <c r="L12" s="323"/>
      <c r="M12" s="323"/>
      <c r="N12" s="302"/>
      <c r="O12" s="324" t="s">
        <v>11</v>
      </c>
      <c r="P12" s="10"/>
      <c r="Q12" s="10"/>
      <c r="R12" s="1"/>
      <c r="S12" s="1"/>
      <c r="T12" s="1"/>
      <c r="U12" s="1"/>
      <c r="V12" s="1"/>
      <c r="W12" s="1"/>
    </row>
    <row r="13" spans="1:23" ht="45">
      <c r="A13" s="317"/>
      <c r="B13" s="13">
        <v>44927</v>
      </c>
      <c r="C13" s="14">
        <v>44958</v>
      </c>
      <c r="D13" s="14">
        <v>44989</v>
      </c>
      <c r="E13" s="14">
        <v>45020</v>
      </c>
      <c r="F13" s="14">
        <v>45051</v>
      </c>
      <c r="G13" s="14">
        <v>45082</v>
      </c>
      <c r="H13" s="14">
        <v>45113</v>
      </c>
      <c r="I13" s="14">
        <v>45144</v>
      </c>
      <c r="J13" s="14">
        <v>45175</v>
      </c>
      <c r="K13" s="14">
        <v>45206</v>
      </c>
      <c r="L13" s="14">
        <v>45237</v>
      </c>
      <c r="M13" s="14">
        <v>45268</v>
      </c>
      <c r="N13" s="15" t="s">
        <v>12</v>
      </c>
      <c r="O13" s="321"/>
      <c r="P13" s="10"/>
      <c r="Q13" s="10"/>
      <c r="R13" s="1"/>
      <c r="S13" s="1"/>
      <c r="T13" s="1"/>
      <c r="U13" s="1"/>
      <c r="V13" s="1"/>
      <c r="W13" s="1"/>
    </row>
    <row r="14" spans="1:23" ht="14.25">
      <c r="A14" s="16" t="s">
        <v>13</v>
      </c>
      <c r="B14" s="17">
        <v>40454619.530000001</v>
      </c>
      <c r="C14" s="17">
        <v>38332811.38000001</v>
      </c>
      <c r="D14" s="17">
        <v>38134670.430000007</v>
      </c>
      <c r="E14" s="17">
        <v>41150163.929999992</v>
      </c>
      <c r="F14" s="17">
        <v>41260933.519999996</v>
      </c>
      <c r="G14" s="17">
        <v>41082080.939999998</v>
      </c>
      <c r="H14" s="17">
        <v>41911860.380000003</v>
      </c>
      <c r="I14" s="17">
        <v>42697921.849999987</v>
      </c>
      <c r="J14" s="17">
        <v>41253095.799999997</v>
      </c>
      <c r="K14" s="17">
        <v>41106404.57</v>
      </c>
      <c r="L14" s="17">
        <v>41563988.549999997</v>
      </c>
      <c r="M14" s="17">
        <v>81620398.069999993</v>
      </c>
      <c r="N14" s="17">
        <v>530568948.94999999</v>
      </c>
      <c r="O14" s="18" t="s">
        <v>28</v>
      </c>
      <c r="P14" s="10"/>
      <c r="Q14" s="10"/>
      <c r="R14" s="1"/>
      <c r="S14" s="1"/>
      <c r="T14" s="1"/>
      <c r="U14" s="1"/>
      <c r="V14" s="1"/>
      <c r="W14" s="1"/>
    </row>
    <row r="15" spans="1:23" ht="15">
      <c r="A15" s="16" t="s">
        <v>14</v>
      </c>
      <c r="B15" s="19">
        <v>31672382.700000003</v>
      </c>
      <c r="C15" s="19">
        <v>29575347.100000013</v>
      </c>
      <c r="D15" s="19">
        <v>29360603.580000006</v>
      </c>
      <c r="E15" s="19">
        <v>31879776.949999996</v>
      </c>
      <c r="F15" s="19">
        <v>31894034.409999996</v>
      </c>
      <c r="G15" s="19">
        <v>31619683.199999996</v>
      </c>
      <c r="H15" s="19">
        <v>32411872.680000003</v>
      </c>
      <c r="I15" s="19">
        <v>33175804.999999989</v>
      </c>
      <c r="J15" s="19">
        <v>31665193.059999995</v>
      </c>
      <c r="K15" s="19">
        <v>31587188.299999997</v>
      </c>
      <c r="L15" s="19">
        <v>31627759.159999993</v>
      </c>
      <c r="M15" s="19">
        <v>61789730.179999992</v>
      </c>
      <c r="N15" s="20">
        <v>408259376.31999999</v>
      </c>
      <c r="O15" s="18" t="s">
        <v>28</v>
      </c>
      <c r="P15" s="21"/>
      <c r="Q15" s="21"/>
      <c r="R15" s="22"/>
      <c r="S15" s="22"/>
      <c r="T15" s="22"/>
      <c r="U15" s="22"/>
      <c r="V15" s="22"/>
      <c r="W15" s="22"/>
    </row>
    <row r="16" spans="1:23" ht="14.25">
      <c r="A16" s="23" t="s">
        <v>15</v>
      </c>
      <c r="B16" s="24">
        <v>25778438.830000002</v>
      </c>
      <c r="C16" s="24">
        <v>23656955.660000011</v>
      </c>
      <c r="D16" s="24">
        <v>23439009.940000005</v>
      </c>
      <c r="E16" s="24">
        <v>25496509.849999998</v>
      </c>
      <c r="F16" s="24">
        <v>25544652.679999996</v>
      </c>
      <c r="G16" s="24">
        <v>25284834.679999996</v>
      </c>
      <c r="H16" s="24">
        <v>26104831.790000003</v>
      </c>
      <c r="I16" s="24">
        <v>26864839.639999989</v>
      </c>
      <c r="J16" s="24">
        <v>25358201.419999994</v>
      </c>
      <c r="K16" s="24">
        <v>25282580.479999997</v>
      </c>
      <c r="L16" s="24">
        <v>25401483.179999992</v>
      </c>
      <c r="M16" s="24">
        <v>49383330.839999989</v>
      </c>
      <c r="N16" s="25">
        <v>327595668.98999989</v>
      </c>
      <c r="O16" s="26" t="s">
        <v>28</v>
      </c>
      <c r="P16" s="10"/>
      <c r="Q16" s="10"/>
      <c r="R16" s="1"/>
      <c r="S16" s="1"/>
      <c r="T16" s="1"/>
      <c r="U16" s="1"/>
      <c r="V16" s="1"/>
      <c r="W16" s="1"/>
    </row>
    <row r="17" spans="1:23" ht="14.25">
      <c r="A17" s="23" t="s">
        <v>16</v>
      </c>
      <c r="B17" s="24">
        <v>5893943.8700000001</v>
      </c>
      <c r="C17" s="24">
        <v>5918391.4400000004</v>
      </c>
      <c r="D17" s="24">
        <v>5921593.6399999997</v>
      </c>
      <c r="E17" s="24">
        <v>6383267.0999999996</v>
      </c>
      <c r="F17" s="24">
        <v>6349381.7300000004</v>
      </c>
      <c r="G17" s="24">
        <v>6334848.5199999996</v>
      </c>
      <c r="H17" s="24">
        <v>6307040.8899999997</v>
      </c>
      <c r="I17" s="24">
        <v>6310965.3600000003</v>
      </c>
      <c r="J17" s="24">
        <v>6306991.6399999997</v>
      </c>
      <c r="K17" s="24">
        <v>6304607.8200000003</v>
      </c>
      <c r="L17" s="24">
        <v>6226275.9800000004</v>
      </c>
      <c r="M17" s="24">
        <v>12406399.34</v>
      </c>
      <c r="N17" s="25">
        <v>80663707.329999998</v>
      </c>
      <c r="O17" s="26" t="s">
        <v>28</v>
      </c>
      <c r="P17" s="27"/>
      <c r="Q17" s="10"/>
      <c r="R17" s="1"/>
      <c r="S17" s="1"/>
      <c r="T17" s="1"/>
      <c r="U17" s="1"/>
      <c r="V17" s="1"/>
      <c r="W17" s="1"/>
    </row>
    <row r="18" spans="1:23" ht="15">
      <c r="A18" s="16" t="s">
        <v>17</v>
      </c>
      <c r="B18" s="19">
        <v>8782236.8300000001</v>
      </c>
      <c r="C18" s="19">
        <v>8757464.2799999993</v>
      </c>
      <c r="D18" s="19">
        <v>8774066.8499999996</v>
      </c>
      <c r="E18" s="19">
        <v>9270386.9800000004</v>
      </c>
      <c r="F18" s="19">
        <v>9366899.1100000013</v>
      </c>
      <c r="G18" s="19">
        <v>9462397.7399999984</v>
      </c>
      <c r="H18" s="19">
        <v>9499987.6999999993</v>
      </c>
      <c r="I18" s="19">
        <v>9522116.8499999996</v>
      </c>
      <c r="J18" s="19">
        <v>9587902.7400000002</v>
      </c>
      <c r="K18" s="19">
        <v>9519216.2700000014</v>
      </c>
      <c r="L18" s="19">
        <v>9936229.3900000006</v>
      </c>
      <c r="M18" s="19">
        <v>19830667.889999997</v>
      </c>
      <c r="N18" s="20">
        <v>122309572.62999998</v>
      </c>
      <c r="O18" s="18" t="s">
        <v>28</v>
      </c>
      <c r="P18" s="28"/>
      <c r="Q18" s="21"/>
      <c r="R18" s="22"/>
      <c r="S18" s="22"/>
      <c r="T18" s="22"/>
      <c r="U18" s="22"/>
      <c r="V18" s="22"/>
      <c r="W18" s="22"/>
    </row>
    <row r="19" spans="1:23" ht="14.25">
      <c r="A19" s="23" t="s">
        <v>18</v>
      </c>
      <c r="B19" s="24">
        <v>7433449.2999999998</v>
      </c>
      <c r="C19" s="24">
        <v>7374345.5899999999</v>
      </c>
      <c r="D19" s="24">
        <v>7372572.4900000002</v>
      </c>
      <c r="E19" s="24">
        <v>7875071.3700000001</v>
      </c>
      <c r="F19" s="24">
        <v>7971583.5000000009</v>
      </c>
      <c r="G19" s="24">
        <v>8067082.129999999</v>
      </c>
      <c r="H19" s="24">
        <v>8104672.0899999999</v>
      </c>
      <c r="I19" s="24">
        <v>8104672.0899999999</v>
      </c>
      <c r="J19" s="24">
        <v>8142013.8800000008</v>
      </c>
      <c r="K19" s="24">
        <v>8104423.9200000009</v>
      </c>
      <c r="L19" s="24">
        <v>8502922.5899999999</v>
      </c>
      <c r="M19" s="24">
        <v>17005845.179999996</v>
      </c>
      <c r="N19" s="25">
        <v>104058654.13000001</v>
      </c>
      <c r="O19" s="26" t="s">
        <v>28</v>
      </c>
      <c r="P19" s="10"/>
      <c r="Q19" s="10"/>
      <c r="R19" s="1"/>
      <c r="S19" s="1"/>
      <c r="T19" s="1"/>
      <c r="U19" s="1"/>
      <c r="V19" s="1"/>
      <c r="W19" s="1"/>
    </row>
    <row r="20" spans="1:23" ht="14.25">
      <c r="A20" s="23" t="s">
        <v>19</v>
      </c>
      <c r="B20" s="24">
        <v>1348787.53</v>
      </c>
      <c r="C20" s="24">
        <v>1383118.69</v>
      </c>
      <c r="D20" s="24">
        <v>1401494.36</v>
      </c>
      <c r="E20" s="24">
        <v>1395315.61</v>
      </c>
      <c r="F20" s="24">
        <v>1395315.61</v>
      </c>
      <c r="G20" s="24">
        <v>1395315.61</v>
      </c>
      <c r="H20" s="24">
        <v>1395315.61</v>
      </c>
      <c r="I20" s="24">
        <v>1417444.76</v>
      </c>
      <c r="J20" s="24">
        <v>1445888.86</v>
      </c>
      <c r="K20" s="24">
        <v>1414792.35</v>
      </c>
      <c r="L20" s="24">
        <v>1433306.8</v>
      </c>
      <c r="M20" s="24">
        <v>2824822.71</v>
      </c>
      <c r="N20" s="25">
        <v>18250918.5</v>
      </c>
      <c r="O20" s="26" t="s">
        <v>28</v>
      </c>
      <c r="P20" s="27"/>
      <c r="Q20" s="27"/>
      <c r="R20" s="29"/>
      <c r="S20" s="1"/>
      <c r="T20" s="1"/>
      <c r="U20" s="1"/>
      <c r="V20" s="1"/>
      <c r="W20" s="1"/>
    </row>
    <row r="21" spans="1:23" ht="23.25">
      <c r="A21" s="30" t="s">
        <v>20</v>
      </c>
      <c r="B21" s="31" t="s">
        <v>28</v>
      </c>
      <c r="C21" s="31" t="s">
        <v>28</v>
      </c>
      <c r="D21" s="31" t="s">
        <v>28</v>
      </c>
      <c r="E21" s="31" t="s">
        <v>28</v>
      </c>
      <c r="F21" s="31" t="s">
        <v>28</v>
      </c>
      <c r="G21" s="31" t="s">
        <v>28</v>
      </c>
      <c r="H21" s="31" t="s">
        <v>28</v>
      </c>
      <c r="I21" s="31" t="s">
        <v>28</v>
      </c>
      <c r="J21" s="31" t="s">
        <v>28</v>
      </c>
      <c r="K21" s="31" t="s">
        <v>28</v>
      </c>
      <c r="L21" s="31" t="s">
        <v>28</v>
      </c>
      <c r="M21" s="31" t="s">
        <v>28</v>
      </c>
      <c r="N21" s="20">
        <v>0</v>
      </c>
      <c r="O21" s="18" t="s">
        <v>28</v>
      </c>
      <c r="P21" s="21"/>
      <c r="Q21" s="21"/>
      <c r="R21" s="22"/>
      <c r="S21" s="22"/>
      <c r="T21" s="22"/>
      <c r="U21" s="22"/>
      <c r="V21" s="22"/>
      <c r="W21" s="22"/>
    </row>
    <row r="22" spans="1:23" ht="15">
      <c r="A22" s="32" t="s">
        <v>21</v>
      </c>
      <c r="B22" s="19">
        <v>0</v>
      </c>
      <c r="C22" s="19">
        <v>0</v>
      </c>
      <c r="D22" s="19">
        <v>0</v>
      </c>
      <c r="E22" s="19">
        <v>0</v>
      </c>
      <c r="F22" s="19">
        <v>0</v>
      </c>
      <c r="G22" s="19">
        <v>0</v>
      </c>
      <c r="H22" s="19">
        <v>0</v>
      </c>
      <c r="I22" s="19">
        <v>0</v>
      </c>
      <c r="J22" s="19">
        <v>0</v>
      </c>
      <c r="K22" s="19">
        <v>0</v>
      </c>
      <c r="L22" s="19">
        <v>0</v>
      </c>
      <c r="M22" s="19">
        <v>0</v>
      </c>
      <c r="N22" s="33">
        <v>0</v>
      </c>
      <c r="O22" s="18" t="s">
        <v>28</v>
      </c>
      <c r="P22" s="21"/>
      <c r="Q22" s="21"/>
      <c r="R22" s="22"/>
      <c r="S22" s="22"/>
      <c r="T22" s="22"/>
      <c r="U22" s="22"/>
      <c r="V22" s="22"/>
      <c r="W22" s="22"/>
    </row>
    <row r="23" spans="1:23" ht="14.25">
      <c r="A23" s="32" t="s">
        <v>22</v>
      </c>
      <c r="B23" s="34">
        <v>8826633.8800000008</v>
      </c>
      <c r="C23" s="34">
        <v>8914521.7999999989</v>
      </c>
      <c r="D23" s="34">
        <v>8896093.0199999996</v>
      </c>
      <c r="E23" s="34">
        <v>9378291.3300000001</v>
      </c>
      <c r="F23" s="34">
        <v>9471684.5800000019</v>
      </c>
      <c r="G23" s="34">
        <v>9512552.9799999986</v>
      </c>
      <c r="H23" s="34">
        <v>9533002.9899999984</v>
      </c>
      <c r="I23" s="34">
        <v>9555132.1399999987</v>
      </c>
      <c r="J23" s="34">
        <v>9602052.1500000004</v>
      </c>
      <c r="K23" s="34">
        <v>9519216.2700000014</v>
      </c>
      <c r="L23" s="34">
        <v>9685975.9100000001</v>
      </c>
      <c r="M23" s="34">
        <v>19255158.359999999</v>
      </c>
      <c r="N23" s="20">
        <v>122150315.41</v>
      </c>
      <c r="O23" s="18" t="s">
        <v>28</v>
      </c>
      <c r="P23" s="10"/>
      <c r="Q23" s="10"/>
      <c r="R23" s="1"/>
      <c r="S23" s="1"/>
      <c r="T23" s="1"/>
      <c r="U23" s="1"/>
      <c r="V23" s="1"/>
      <c r="W23" s="1"/>
    </row>
    <row r="24" spans="1:23" ht="14.25">
      <c r="A24" s="35" t="s">
        <v>23</v>
      </c>
      <c r="B24" s="36" t="s">
        <v>28</v>
      </c>
      <c r="C24" s="36" t="s">
        <v>28</v>
      </c>
      <c r="D24" s="36" t="s">
        <v>28</v>
      </c>
      <c r="E24" s="36" t="s">
        <v>28</v>
      </c>
      <c r="F24" s="36" t="s">
        <v>28</v>
      </c>
      <c r="G24" s="36" t="s">
        <v>28</v>
      </c>
      <c r="H24" s="36" t="s">
        <v>28</v>
      </c>
      <c r="I24" s="36" t="s">
        <v>28</v>
      </c>
      <c r="J24" s="36" t="s">
        <v>28</v>
      </c>
      <c r="K24" s="36" t="s">
        <v>28</v>
      </c>
      <c r="L24" s="36" t="s">
        <v>28</v>
      </c>
      <c r="M24" s="36" t="s">
        <v>28</v>
      </c>
      <c r="N24" s="25">
        <v>0</v>
      </c>
      <c r="O24" s="26" t="s">
        <v>28</v>
      </c>
      <c r="P24" s="10"/>
      <c r="Q24" s="10"/>
      <c r="R24" s="1"/>
      <c r="S24" s="1"/>
      <c r="T24" s="1"/>
      <c r="U24" s="1"/>
      <c r="V24" s="1"/>
      <c r="W24" s="1"/>
    </row>
    <row r="25" spans="1:23" ht="14.25">
      <c r="A25" s="23" t="s">
        <v>24</v>
      </c>
      <c r="B25" s="36" t="s">
        <v>28</v>
      </c>
      <c r="C25" s="36" t="s">
        <v>28</v>
      </c>
      <c r="D25" s="36" t="s">
        <v>28</v>
      </c>
      <c r="E25" s="36" t="s">
        <v>28</v>
      </c>
      <c r="F25" s="36" t="s">
        <v>28</v>
      </c>
      <c r="G25" s="36" t="s">
        <v>28</v>
      </c>
      <c r="H25" s="36" t="s">
        <v>28</v>
      </c>
      <c r="I25" s="36" t="s">
        <v>28</v>
      </c>
      <c r="J25" s="36" t="s">
        <v>28</v>
      </c>
      <c r="K25" s="36" t="s">
        <v>28</v>
      </c>
      <c r="L25" s="36" t="s">
        <v>28</v>
      </c>
      <c r="M25" s="36" t="s">
        <v>28</v>
      </c>
      <c r="N25" s="25">
        <v>0</v>
      </c>
      <c r="O25" s="26" t="s">
        <v>28</v>
      </c>
      <c r="P25" s="10"/>
      <c r="Q25" s="10"/>
      <c r="R25" s="1"/>
      <c r="S25" s="1"/>
      <c r="T25" s="1"/>
      <c r="U25" s="1"/>
      <c r="V25" s="1"/>
      <c r="W25" s="1"/>
    </row>
    <row r="26" spans="1:23" ht="14.25">
      <c r="A26" s="35" t="s">
        <v>25</v>
      </c>
      <c r="B26" s="24">
        <v>44397.05</v>
      </c>
      <c r="C26" s="24">
        <v>157057.51999999999</v>
      </c>
      <c r="D26" s="24">
        <v>122026.17</v>
      </c>
      <c r="E26" s="24">
        <v>107904.35</v>
      </c>
      <c r="F26" s="24">
        <v>104785.47</v>
      </c>
      <c r="G26" s="24">
        <v>50155.24</v>
      </c>
      <c r="H26" s="24">
        <v>33015.29</v>
      </c>
      <c r="I26" s="24">
        <v>33015.29</v>
      </c>
      <c r="J26" s="24">
        <v>14149.41</v>
      </c>
      <c r="K26" s="24">
        <v>0</v>
      </c>
      <c r="L26" s="24">
        <v>0</v>
      </c>
      <c r="M26" s="24">
        <v>19479.099999999999</v>
      </c>
      <c r="N26" s="24">
        <v>685984.89</v>
      </c>
      <c r="O26" s="26" t="s">
        <v>28</v>
      </c>
      <c r="P26" s="10"/>
      <c r="Q26" s="10"/>
      <c r="R26" s="1"/>
      <c r="S26" s="1"/>
      <c r="T26" s="1"/>
      <c r="U26" s="1"/>
      <c r="V26" s="1"/>
      <c r="W26" s="1"/>
    </row>
    <row r="27" spans="1:23" ht="14.25">
      <c r="A27" s="37" t="s">
        <v>26</v>
      </c>
      <c r="B27" s="24">
        <v>8782236.8300000001</v>
      </c>
      <c r="C27" s="24">
        <v>8757464.2799999993</v>
      </c>
      <c r="D27" s="24">
        <v>8774066.8499999996</v>
      </c>
      <c r="E27" s="24">
        <v>9270386.9800000004</v>
      </c>
      <c r="F27" s="24">
        <v>9366899.1100000013</v>
      </c>
      <c r="G27" s="24">
        <v>9462397.7399999984</v>
      </c>
      <c r="H27" s="24">
        <v>9499987.6999999993</v>
      </c>
      <c r="I27" s="24">
        <v>9522116.8499999996</v>
      </c>
      <c r="J27" s="24">
        <v>9587902.7400000002</v>
      </c>
      <c r="K27" s="24">
        <v>9519216.2700000014</v>
      </c>
      <c r="L27" s="24">
        <v>9685975.9100000001</v>
      </c>
      <c r="M27" s="24">
        <v>19235679.259999998</v>
      </c>
      <c r="N27" s="25">
        <v>121464330.51999998</v>
      </c>
      <c r="O27" s="26" t="s">
        <v>28</v>
      </c>
      <c r="P27" s="10"/>
      <c r="Q27" s="10"/>
      <c r="R27" s="1"/>
      <c r="S27" s="1"/>
      <c r="T27" s="1"/>
      <c r="U27" s="1"/>
      <c r="V27" s="1"/>
      <c r="W27" s="1"/>
    </row>
    <row r="28" spans="1:23" ht="15">
      <c r="A28" s="38" t="s">
        <v>27</v>
      </c>
      <c r="B28" s="39">
        <v>31627985.649999999</v>
      </c>
      <c r="C28" s="39">
        <v>29418289.580000013</v>
      </c>
      <c r="D28" s="39">
        <v>29238577.410000008</v>
      </c>
      <c r="E28" s="39">
        <v>31771872.599999994</v>
      </c>
      <c r="F28" s="39">
        <v>31789248.939999994</v>
      </c>
      <c r="G28" s="39">
        <v>31569527.960000001</v>
      </c>
      <c r="H28" s="39">
        <v>32378857.390000004</v>
      </c>
      <c r="I28" s="39">
        <v>33142789.709999986</v>
      </c>
      <c r="J28" s="39">
        <v>31651043.649999999</v>
      </c>
      <c r="K28" s="39">
        <v>31587188.299999997</v>
      </c>
      <c r="L28" s="39">
        <v>31878012.639999997</v>
      </c>
      <c r="M28" s="39">
        <v>62365239.709999993</v>
      </c>
      <c r="N28" s="40">
        <v>408418633.53999996</v>
      </c>
      <c r="O28" s="41" t="s">
        <v>28</v>
      </c>
      <c r="P28" s="42"/>
      <c r="Q28" s="10"/>
      <c r="R28" s="1"/>
      <c r="S28" s="1"/>
      <c r="T28" s="1"/>
      <c r="U28" s="1"/>
      <c r="V28" s="1"/>
      <c r="W28" s="1"/>
    </row>
    <row r="29" spans="1:23" ht="14.25">
      <c r="A29" s="43"/>
      <c r="B29" s="44"/>
      <c r="C29" s="44"/>
      <c r="D29" s="44"/>
      <c r="E29" s="44"/>
      <c r="F29" s="44"/>
      <c r="G29" s="44"/>
      <c r="H29" s="44"/>
      <c r="I29" s="44"/>
      <c r="J29" s="44"/>
      <c r="K29" s="44"/>
      <c r="L29" s="44"/>
      <c r="M29" s="44"/>
      <c r="N29" s="45"/>
      <c r="O29" s="46"/>
      <c r="P29" s="10"/>
      <c r="Q29" s="10"/>
      <c r="R29" s="47"/>
      <c r="S29" s="47"/>
      <c r="T29" s="47"/>
      <c r="U29" s="47"/>
      <c r="V29" s="47"/>
      <c r="W29" s="47"/>
    </row>
    <row r="30" spans="1:23" ht="38.25">
      <c r="A30" s="48" t="s">
        <v>29</v>
      </c>
      <c r="B30" s="306" t="s">
        <v>30</v>
      </c>
      <c r="C30" s="302"/>
      <c r="D30" s="49" t="s">
        <v>31</v>
      </c>
      <c r="E30" s="50"/>
      <c r="F30" s="51"/>
      <c r="G30" s="51"/>
      <c r="H30" s="51"/>
      <c r="I30" s="51"/>
      <c r="J30" s="51"/>
      <c r="K30" s="51"/>
      <c r="L30" s="51"/>
      <c r="M30" s="51"/>
      <c r="N30" s="52"/>
      <c r="O30" s="53"/>
      <c r="P30" s="10"/>
      <c r="Q30" s="10"/>
      <c r="R30" s="1"/>
      <c r="S30" s="1"/>
      <c r="T30" s="1"/>
      <c r="U30" s="1"/>
      <c r="V30" s="1"/>
      <c r="W30" s="1"/>
    </row>
    <row r="31" spans="1:23" ht="14.25">
      <c r="A31" s="54" t="s">
        <v>32</v>
      </c>
      <c r="B31" s="303">
        <v>37830131985.440002</v>
      </c>
      <c r="C31" s="302"/>
      <c r="D31" s="55" t="s">
        <v>33</v>
      </c>
      <c r="E31" s="56"/>
      <c r="F31" s="57"/>
      <c r="G31" s="58"/>
      <c r="H31" s="58"/>
      <c r="I31" s="51"/>
      <c r="J31" s="51"/>
      <c r="K31" s="51"/>
      <c r="L31" s="59"/>
      <c r="M31" s="51"/>
      <c r="N31" s="59"/>
      <c r="O31" s="53"/>
      <c r="P31" s="10"/>
      <c r="Q31" s="10"/>
      <c r="R31" s="1"/>
      <c r="S31" s="1"/>
      <c r="T31" s="1"/>
      <c r="U31" s="1"/>
      <c r="V31" s="1"/>
      <c r="W31" s="1"/>
    </row>
    <row r="32" spans="1:23" ht="24">
      <c r="A32" s="341" t="s">
        <v>34</v>
      </c>
      <c r="B32" s="303">
        <v>20463132.879999999</v>
      </c>
      <c r="C32" s="302"/>
      <c r="D32" s="55" t="s">
        <v>33</v>
      </c>
      <c r="E32" s="61"/>
      <c r="F32" s="62"/>
      <c r="G32" s="307"/>
      <c r="H32" s="295"/>
      <c r="I32" s="51"/>
      <c r="J32" s="51"/>
      <c r="K32" s="51"/>
      <c r="L32" s="51"/>
      <c r="M32" s="51"/>
      <c r="N32" s="51"/>
      <c r="O32" s="53"/>
      <c r="P32" s="10"/>
      <c r="Q32" s="10"/>
      <c r="R32" s="1"/>
      <c r="S32" s="1"/>
      <c r="T32" s="1"/>
      <c r="U32" s="1"/>
      <c r="V32" s="1"/>
      <c r="W32" s="1"/>
    </row>
    <row r="33" spans="1:23" ht="36">
      <c r="A33" s="341" t="s">
        <v>235</v>
      </c>
      <c r="B33" s="303">
        <v>19996159</v>
      </c>
      <c r="C33" s="302"/>
      <c r="D33" s="55" t="s">
        <v>33</v>
      </c>
      <c r="E33" s="61"/>
      <c r="F33" s="62"/>
      <c r="G33" s="308"/>
      <c r="H33" s="295"/>
      <c r="I33" s="51"/>
      <c r="J33" s="51"/>
      <c r="K33" s="51"/>
      <c r="L33" s="51"/>
      <c r="M33" s="51"/>
      <c r="N33" s="51"/>
      <c r="O33" s="53"/>
      <c r="P33" s="10"/>
      <c r="Q33" s="10"/>
      <c r="R33" s="1"/>
      <c r="S33" s="1"/>
      <c r="T33" s="1"/>
      <c r="U33" s="1"/>
      <c r="V33" s="1"/>
      <c r="W33" s="1"/>
    </row>
    <row r="34" spans="1:23" ht="14.25">
      <c r="A34" s="60" t="s">
        <v>35</v>
      </c>
      <c r="B34" s="305">
        <v>37789672693.560005</v>
      </c>
      <c r="C34" s="302"/>
      <c r="D34" s="55" t="s">
        <v>33</v>
      </c>
      <c r="E34" s="61"/>
      <c r="F34" s="59"/>
      <c r="G34" s="63"/>
      <c r="H34" s="51"/>
      <c r="I34" s="51"/>
      <c r="J34" s="51"/>
      <c r="K34" s="51"/>
      <c r="L34" s="51"/>
      <c r="M34" s="51"/>
      <c r="N34" s="51"/>
      <c r="O34" s="53"/>
      <c r="P34" s="10"/>
      <c r="Q34" s="10"/>
      <c r="R34" s="1"/>
      <c r="S34" s="1"/>
      <c r="T34" s="1"/>
      <c r="U34" s="1"/>
      <c r="V34" s="1"/>
      <c r="W34" s="1"/>
    </row>
    <row r="35" spans="1:23" ht="14.25">
      <c r="A35" s="64" t="s">
        <v>36</v>
      </c>
      <c r="B35" s="301">
        <v>408418633.53999996</v>
      </c>
      <c r="C35" s="302"/>
      <c r="D35" s="65">
        <v>1.0807678511849121</v>
      </c>
      <c r="E35" s="50"/>
      <c r="F35" s="59"/>
      <c r="H35" s="66"/>
      <c r="I35" s="51"/>
      <c r="J35" s="51"/>
      <c r="K35" s="51"/>
      <c r="L35" s="51"/>
      <c r="M35" s="51"/>
      <c r="N35" s="51"/>
      <c r="O35" s="53"/>
      <c r="P35" s="10"/>
      <c r="Q35" s="10"/>
      <c r="R35" s="1"/>
      <c r="S35" s="1"/>
      <c r="T35" s="1"/>
      <c r="U35" s="1"/>
      <c r="V35" s="1"/>
      <c r="W35" s="1"/>
    </row>
    <row r="36" spans="1:23" ht="14.25">
      <c r="A36" s="60" t="s">
        <v>37</v>
      </c>
      <c r="B36" s="303">
        <v>510160581.36000001</v>
      </c>
      <c r="C36" s="302"/>
      <c r="D36" s="67">
        <v>1.3499999999919026</v>
      </c>
      <c r="E36" s="50"/>
      <c r="F36" s="59"/>
      <c r="G36" s="51"/>
      <c r="H36" s="51"/>
      <c r="I36" s="51"/>
      <c r="J36" s="51"/>
      <c r="K36" s="51"/>
      <c r="L36" s="51"/>
      <c r="M36" s="51"/>
      <c r="N36" s="63"/>
      <c r="O36" s="53"/>
      <c r="P36" s="10"/>
      <c r="Q36" s="10"/>
      <c r="R36" s="1"/>
      <c r="S36" s="1"/>
      <c r="T36" s="1"/>
      <c r="U36" s="1"/>
      <c r="V36" s="1"/>
      <c r="W36" s="1"/>
    </row>
    <row r="37" spans="1:23" ht="14.25">
      <c r="A37" s="60" t="s">
        <v>38</v>
      </c>
      <c r="B37" s="303">
        <v>484652552.29000002</v>
      </c>
      <c r="C37" s="302"/>
      <c r="D37" s="67">
        <v>1.2825</v>
      </c>
      <c r="E37" s="50"/>
      <c r="F37" s="59"/>
      <c r="G37" s="51"/>
      <c r="H37" s="52"/>
      <c r="I37" s="52"/>
      <c r="J37" s="51"/>
      <c r="K37" s="51"/>
      <c r="L37" s="51"/>
      <c r="M37" s="51"/>
      <c r="N37" s="51"/>
      <c r="O37" s="53"/>
      <c r="P37" s="10"/>
      <c r="Q37" s="10"/>
      <c r="R37" s="1"/>
      <c r="S37" s="1"/>
      <c r="T37" s="1"/>
      <c r="U37" s="1"/>
      <c r="V37" s="1"/>
      <c r="W37" s="1"/>
    </row>
    <row r="38" spans="1:23" ht="14.25">
      <c r="A38" s="60" t="s">
        <v>39</v>
      </c>
      <c r="B38" s="303">
        <v>459144523.22000003</v>
      </c>
      <c r="C38" s="302"/>
      <c r="D38" s="67">
        <v>1.2149999999999999</v>
      </c>
      <c r="E38" s="68"/>
      <c r="F38" s="59"/>
      <c r="G38" s="51"/>
      <c r="H38" s="51"/>
      <c r="I38" s="51"/>
      <c r="J38" s="51"/>
      <c r="K38" s="51"/>
      <c r="L38" s="51"/>
      <c r="M38" s="51"/>
      <c r="N38" s="51"/>
      <c r="O38" s="53"/>
      <c r="P38" s="10"/>
      <c r="Q38" s="10"/>
      <c r="R38" s="1"/>
      <c r="S38" s="1"/>
      <c r="T38" s="1"/>
      <c r="U38" s="1"/>
      <c r="V38" s="1"/>
      <c r="W38" s="1"/>
    </row>
    <row r="39" spans="1:23" ht="9" customHeight="1">
      <c r="A39" s="69"/>
      <c r="B39" s="51"/>
      <c r="C39" s="51"/>
      <c r="D39" s="51"/>
      <c r="E39" s="51"/>
      <c r="F39" s="63"/>
      <c r="G39" s="51"/>
      <c r="H39" s="51"/>
      <c r="I39" s="51"/>
      <c r="J39" s="51"/>
      <c r="K39" s="51"/>
      <c r="L39" s="51"/>
      <c r="M39" s="51"/>
      <c r="N39" s="51"/>
      <c r="O39" s="53"/>
      <c r="P39" s="10"/>
      <c r="Q39" s="10"/>
      <c r="R39" s="1"/>
      <c r="S39" s="1"/>
      <c r="T39" s="1"/>
      <c r="U39" s="1"/>
      <c r="V39" s="1"/>
      <c r="W39" s="1"/>
    </row>
    <row r="40" spans="1:23" ht="9.75" customHeight="1">
      <c r="A40" s="70" t="s">
        <v>234</v>
      </c>
      <c r="B40" s="71"/>
      <c r="C40" s="71"/>
      <c r="D40" s="71"/>
      <c r="E40" s="71"/>
      <c r="F40" s="71"/>
      <c r="G40" s="71"/>
      <c r="H40" s="71"/>
      <c r="I40" s="71"/>
      <c r="J40" s="71"/>
      <c r="K40" s="71"/>
      <c r="L40" s="71"/>
      <c r="M40" s="71"/>
      <c r="N40" s="51"/>
      <c r="O40" s="53"/>
      <c r="P40" s="10"/>
      <c r="Q40" s="10"/>
      <c r="R40" s="1"/>
      <c r="S40" s="1"/>
      <c r="T40" s="1"/>
      <c r="U40" s="1"/>
      <c r="V40" s="1"/>
      <c r="W40" s="1"/>
    </row>
    <row r="41" spans="1:23" ht="9.75" customHeight="1">
      <c r="A41" s="72">
        <v>0</v>
      </c>
      <c r="B41" s="51"/>
      <c r="C41" s="51"/>
      <c r="D41" s="51"/>
      <c r="E41" s="51"/>
      <c r="F41" s="51"/>
      <c r="G41" s="51"/>
      <c r="H41" s="51"/>
      <c r="I41" s="51"/>
      <c r="J41" s="51"/>
      <c r="K41" s="51"/>
      <c r="L41" s="51"/>
      <c r="M41" s="51"/>
      <c r="N41" s="51"/>
      <c r="O41" s="53"/>
      <c r="P41" s="10"/>
      <c r="Q41" s="10"/>
      <c r="R41" s="1"/>
      <c r="S41" s="1"/>
      <c r="T41" s="1"/>
      <c r="U41" s="1"/>
      <c r="V41" s="1"/>
      <c r="W41" s="1"/>
    </row>
    <row r="42" spans="1:23" ht="12.75">
      <c r="A42" s="73" t="s">
        <v>40</v>
      </c>
      <c r="B42" s="74"/>
      <c r="C42" s="74"/>
      <c r="D42" s="74"/>
      <c r="E42" s="74"/>
      <c r="F42" s="74"/>
      <c r="G42" s="74"/>
      <c r="H42" s="74"/>
      <c r="I42" s="74"/>
      <c r="J42" s="74"/>
      <c r="K42" s="74"/>
      <c r="L42" s="74"/>
      <c r="M42" s="74"/>
      <c r="N42" s="74"/>
      <c r="O42" s="75"/>
      <c r="P42" s="1"/>
      <c r="Q42" s="1"/>
      <c r="R42" s="1"/>
      <c r="S42" s="1"/>
      <c r="T42" s="1"/>
      <c r="U42" s="1"/>
      <c r="V42" s="1"/>
      <c r="W42" s="1"/>
    </row>
    <row r="43" spans="1:23" ht="14.25" customHeight="1">
      <c r="A43" s="304" t="s">
        <v>41</v>
      </c>
      <c r="B43" s="295"/>
      <c r="C43" s="295"/>
      <c r="D43" s="295"/>
      <c r="E43" s="295"/>
      <c r="F43" s="295"/>
      <c r="G43" s="295"/>
      <c r="H43" s="295"/>
      <c r="I43" s="295"/>
      <c r="J43" s="295"/>
      <c r="K43" s="295"/>
      <c r="L43" s="295"/>
      <c r="M43" s="295"/>
      <c r="N43" s="295"/>
      <c r="O43" s="296"/>
      <c r="P43" s="1"/>
      <c r="Q43" s="1"/>
      <c r="R43" s="1"/>
      <c r="S43" s="1"/>
      <c r="T43" s="1"/>
      <c r="U43" s="1"/>
      <c r="V43" s="1"/>
      <c r="W43" s="1"/>
    </row>
    <row r="44" spans="1:23" ht="13.5" customHeight="1">
      <c r="A44" s="304" t="s">
        <v>42</v>
      </c>
      <c r="B44" s="295"/>
      <c r="C44" s="295"/>
      <c r="D44" s="295"/>
      <c r="E44" s="295"/>
      <c r="F44" s="295"/>
      <c r="G44" s="295"/>
      <c r="H44" s="295"/>
      <c r="I44" s="295"/>
      <c r="J44" s="295"/>
      <c r="K44" s="295"/>
      <c r="L44" s="295"/>
      <c r="M44" s="295"/>
      <c r="N44" s="295"/>
      <c r="O44" s="296"/>
      <c r="P44" s="1"/>
      <c r="Q44" s="1"/>
      <c r="R44" s="1"/>
      <c r="S44" s="1"/>
      <c r="T44" s="1"/>
      <c r="U44" s="1"/>
      <c r="V44" s="1"/>
      <c r="W44" s="1"/>
    </row>
    <row r="45" spans="1:23" ht="37.5" customHeight="1">
      <c r="A45" s="294" t="s">
        <v>43</v>
      </c>
      <c r="B45" s="295"/>
      <c r="C45" s="295"/>
      <c r="D45" s="295"/>
      <c r="E45" s="295"/>
      <c r="F45" s="295"/>
      <c r="G45" s="295"/>
      <c r="H45" s="295"/>
      <c r="I45" s="295"/>
      <c r="J45" s="295"/>
      <c r="K45" s="295"/>
      <c r="L45" s="295"/>
      <c r="M45" s="295"/>
      <c r="N45" s="295"/>
      <c r="O45" s="296"/>
      <c r="P45" s="1"/>
      <c r="Q45" s="1"/>
      <c r="R45" s="1"/>
      <c r="S45" s="1"/>
      <c r="T45" s="1"/>
      <c r="U45" s="1"/>
      <c r="V45" s="1"/>
      <c r="W45" s="1"/>
    </row>
    <row r="46" spans="1:23" ht="22.5" customHeight="1">
      <c r="A46" s="300" t="s">
        <v>44</v>
      </c>
      <c r="B46" s="342"/>
      <c r="C46" s="342"/>
      <c r="D46" s="342"/>
      <c r="E46" s="342"/>
      <c r="F46" s="342"/>
      <c r="G46" s="342"/>
      <c r="H46" s="342"/>
      <c r="I46" s="342"/>
      <c r="J46" s="342"/>
      <c r="K46" s="342"/>
      <c r="L46" s="342"/>
      <c r="M46" s="342"/>
      <c r="N46" s="342"/>
      <c r="O46" s="343"/>
      <c r="P46" s="1"/>
      <c r="Q46" s="1"/>
      <c r="R46" s="1"/>
      <c r="S46" s="1"/>
      <c r="T46" s="1"/>
      <c r="U46" s="1"/>
      <c r="V46" s="1"/>
      <c r="W46" s="1"/>
    </row>
    <row r="47" spans="1:23" ht="12.75">
      <c r="A47" s="294" t="s">
        <v>236</v>
      </c>
      <c r="B47" s="295"/>
      <c r="C47" s="295"/>
      <c r="D47" s="295"/>
      <c r="E47" s="295"/>
      <c r="F47" s="295"/>
      <c r="G47" s="295"/>
      <c r="H47" s="295"/>
      <c r="I47" s="295"/>
      <c r="J47" s="295"/>
      <c r="K47" s="295"/>
      <c r="L47" s="295"/>
      <c r="M47" s="295"/>
      <c r="N47" s="295"/>
      <c r="O47" s="296"/>
      <c r="P47" s="1"/>
      <c r="Q47" s="1"/>
      <c r="R47" s="1"/>
      <c r="S47" s="1"/>
      <c r="T47" s="1"/>
      <c r="U47" s="1"/>
      <c r="V47" s="1"/>
      <c r="W47" s="1"/>
    </row>
    <row r="48" spans="1:23" ht="16.5" customHeight="1">
      <c r="A48" s="294" t="s">
        <v>45</v>
      </c>
      <c r="B48" s="295"/>
      <c r="C48" s="295"/>
      <c r="D48" s="295"/>
      <c r="E48" s="295"/>
      <c r="F48" s="295"/>
      <c r="G48" s="295"/>
      <c r="H48" s="295"/>
      <c r="I48" s="295"/>
      <c r="J48" s="295"/>
      <c r="K48" s="295"/>
      <c r="L48" s="295"/>
      <c r="M48" s="295"/>
      <c r="N48" s="295"/>
      <c r="O48" s="296"/>
      <c r="P48" s="1"/>
      <c r="Q48" s="1"/>
      <c r="R48" s="1"/>
      <c r="S48" s="1"/>
      <c r="T48" s="1"/>
      <c r="U48" s="1"/>
      <c r="V48" s="1"/>
      <c r="W48" s="1"/>
    </row>
    <row r="49" spans="1:23" ht="16.5" customHeight="1">
      <c r="A49" s="294" t="s">
        <v>46</v>
      </c>
      <c r="B49" s="295"/>
      <c r="C49" s="295"/>
      <c r="D49" s="295"/>
      <c r="E49" s="295"/>
      <c r="F49" s="295"/>
      <c r="G49" s="295"/>
      <c r="H49" s="295"/>
      <c r="I49" s="295"/>
      <c r="J49" s="295"/>
      <c r="K49" s="295"/>
      <c r="L49" s="295"/>
      <c r="M49" s="295"/>
      <c r="N49" s="295"/>
      <c r="O49" s="296"/>
      <c r="P49" s="1"/>
      <c r="Q49" s="1"/>
      <c r="R49" s="1"/>
      <c r="S49" s="1"/>
      <c r="T49" s="1"/>
      <c r="U49" s="1"/>
      <c r="V49" s="1"/>
      <c r="W49" s="1"/>
    </row>
    <row r="50" spans="1:23" ht="16.5" customHeight="1">
      <c r="A50" s="294" t="s">
        <v>47</v>
      </c>
      <c r="B50" s="295"/>
      <c r="C50" s="295"/>
      <c r="D50" s="295"/>
      <c r="E50" s="295"/>
      <c r="F50" s="295"/>
      <c r="G50" s="295"/>
      <c r="H50" s="295"/>
      <c r="I50" s="295"/>
      <c r="J50" s="295"/>
      <c r="K50" s="295"/>
      <c r="L50" s="295"/>
      <c r="M50" s="295"/>
      <c r="N50" s="295"/>
      <c r="O50" s="296"/>
      <c r="P50" s="1"/>
      <c r="Q50" s="1"/>
      <c r="R50" s="1"/>
      <c r="S50" s="1"/>
      <c r="T50" s="1"/>
      <c r="U50" s="1"/>
      <c r="V50" s="1"/>
      <c r="W50" s="1"/>
    </row>
    <row r="51" spans="1:23" ht="12.75">
      <c r="A51" s="297"/>
      <c r="B51" s="298"/>
      <c r="C51" s="298"/>
      <c r="D51" s="298"/>
      <c r="E51" s="298"/>
      <c r="F51" s="298"/>
      <c r="G51" s="298"/>
      <c r="H51" s="298"/>
      <c r="I51" s="298"/>
      <c r="J51" s="298"/>
      <c r="K51" s="298"/>
      <c r="L51" s="298"/>
      <c r="M51" s="298"/>
      <c r="N51" s="298"/>
      <c r="O51" s="299"/>
      <c r="P51" s="1"/>
      <c r="Q51" s="1"/>
      <c r="R51" s="1"/>
      <c r="S51" s="1"/>
      <c r="T51" s="1"/>
      <c r="U51" s="1"/>
      <c r="V51" s="1"/>
      <c r="W51" s="1"/>
    </row>
    <row r="52" spans="1:23" ht="12.75">
      <c r="A52" s="77" t="s">
        <v>48</v>
      </c>
      <c r="B52" s="78" t="s">
        <v>49</v>
      </c>
      <c r="C52" s="1"/>
      <c r="D52" s="1"/>
      <c r="E52" s="1"/>
      <c r="F52" s="78" t="s">
        <v>50</v>
      </c>
      <c r="G52" s="1"/>
      <c r="H52" s="1"/>
      <c r="I52" s="1"/>
      <c r="J52" s="1"/>
      <c r="K52" s="78" t="s">
        <v>51</v>
      </c>
      <c r="L52" s="1"/>
      <c r="M52" s="1"/>
      <c r="N52" s="1"/>
      <c r="O52" s="79"/>
      <c r="P52" s="1"/>
      <c r="Q52" s="1"/>
      <c r="R52" s="1"/>
      <c r="S52" s="1"/>
      <c r="T52" s="1"/>
      <c r="U52" s="1"/>
      <c r="V52" s="1"/>
      <c r="W52" s="1"/>
    </row>
    <row r="53" spans="1:23" ht="12.75">
      <c r="A53" s="80" t="s">
        <v>52</v>
      </c>
      <c r="B53" s="29" t="s">
        <v>53</v>
      </c>
      <c r="C53" s="1"/>
      <c r="D53" s="1"/>
      <c r="E53" s="1"/>
      <c r="F53" s="29" t="s">
        <v>54</v>
      </c>
      <c r="G53" s="1"/>
      <c r="H53" s="1"/>
      <c r="I53" s="1"/>
      <c r="J53" s="1"/>
      <c r="K53" s="29" t="s">
        <v>55</v>
      </c>
      <c r="L53" s="1"/>
      <c r="M53" s="1"/>
      <c r="N53" s="1"/>
      <c r="O53" s="79"/>
      <c r="P53" s="1"/>
      <c r="Q53" s="1"/>
      <c r="R53" s="1"/>
      <c r="S53" s="1"/>
      <c r="T53" s="1"/>
      <c r="U53" s="1"/>
      <c r="V53" s="1"/>
      <c r="W53" s="1"/>
    </row>
    <row r="54" spans="1:23" ht="12.75">
      <c r="A54" s="81"/>
      <c r="B54" s="82"/>
      <c r="C54" s="82"/>
      <c r="D54" s="82"/>
      <c r="E54" s="82"/>
      <c r="F54" s="83" t="s">
        <v>56</v>
      </c>
      <c r="G54" s="82"/>
      <c r="H54" s="82"/>
      <c r="I54" s="82"/>
      <c r="J54" s="82"/>
      <c r="K54" s="83" t="s">
        <v>57</v>
      </c>
      <c r="L54" s="82"/>
      <c r="M54" s="82"/>
      <c r="N54" s="82"/>
      <c r="O54" s="84"/>
      <c r="P54" s="1"/>
      <c r="Q54" s="1"/>
      <c r="R54" s="1"/>
      <c r="S54" s="1"/>
      <c r="T54" s="1"/>
      <c r="U54" s="1"/>
      <c r="V54" s="1"/>
      <c r="W54" s="1"/>
    </row>
    <row r="55" spans="1:23" ht="12.75">
      <c r="A55" s="1"/>
      <c r="B55" s="1"/>
      <c r="C55" s="1"/>
      <c r="D55" s="1"/>
      <c r="E55" s="1"/>
      <c r="F55" s="1"/>
      <c r="G55" s="1"/>
      <c r="H55" s="1"/>
      <c r="I55" s="1"/>
      <c r="J55" s="1"/>
      <c r="K55" s="1"/>
      <c r="L55" s="1"/>
      <c r="M55" s="1"/>
      <c r="N55" s="1"/>
      <c r="O55" s="1"/>
      <c r="P55" s="1"/>
      <c r="Q55" s="1"/>
      <c r="R55" s="1"/>
      <c r="S55" s="1"/>
      <c r="T55" s="1"/>
      <c r="U55" s="1"/>
      <c r="V55" s="1"/>
      <c r="W55" s="1"/>
    </row>
    <row r="56" spans="1:23" ht="12.75">
      <c r="A56" s="29"/>
      <c r="B56" s="1"/>
      <c r="C56" s="1"/>
      <c r="D56" s="1"/>
      <c r="E56" s="1"/>
      <c r="F56" s="29"/>
      <c r="G56" s="1"/>
      <c r="H56" s="1"/>
      <c r="I56" s="1"/>
      <c r="J56" s="1"/>
      <c r="K56" s="1"/>
      <c r="L56" s="1"/>
      <c r="M56" s="1"/>
      <c r="N56" s="1"/>
      <c r="O56" s="1"/>
      <c r="P56" s="1"/>
      <c r="Q56" s="1"/>
      <c r="R56" s="1"/>
      <c r="S56" s="1"/>
      <c r="T56" s="1"/>
      <c r="U56" s="1"/>
      <c r="V56" s="1"/>
      <c r="W56" s="1"/>
    </row>
    <row r="57" spans="1:23" ht="12.75">
      <c r="A57" s="29"/>
      <c r="B57" s="1"/>
      <c r="C57" s="1"/>
      <c r="D57" s="85"/>
      <c r="E57" s="85"/>
      <c r="F57" s="86"/>
      <c r="G57" s="85"/>
      <c r="H57" s="85"/>
      <c r="I57" s="85"/>
      <c r="J57" s="85"/>
      <c r="K57" s="85"/>
      <c r="L57" s="85"/>
      <c r="M57" s="1"/>
      <c r="N57" s="1"/>
      <c r="O57" s="1"/>
      <c r="P57" s="1"/>
      <c r="Q57" s="1"/>
      <c r="R57" s="1"/>
      <c r="S57" s="1"/>
      <c r="T57" s="1"/>
      <c r="U57" s="1"/>
      <c r="V57" s="1"/>
      <c r="W57" s="1"/>
    </row>
    <row r="58" spans="1:23" ht="12.75">
      <c r="A58" s="87"/>
      <c r="B58" s="1"/>
      <c r="C58" s="1"/>
      <c r="D58" s="47"/>
      <c r="E58" s="47"/>
      <c r="F58" s="88"/>
      <c r="G58" s="47"/>
      <c r="H58" s="47"/>
      <c r="I58" s="47"/>
      <c r="J58" s="47"/>
      <c r="K58" s="47"/>
      <c r="L58" s="47"/>
      <c r="M58" s="1"/>
      <c r="N58" s="1"/>
      <c r="O58" s="1"/>
      <c r="P58" s="1"/>
      <c r="Q58" s="1"/>
      <c r="R58" s="1"/>
      <c r="S58" s="1"/>
      <c r="T58" s="1"/>
      <c r="U58" s="1"/>
      <c r="V58" s="1"/>
      <c r="W58" s="1"/>
    </row>
    <row r="59" spans="1:23" ht="12.75">
      <c r="A59" s="89"/>
      <c r="B59" s="1"/>
      <c r="C59" s="1"/>
      <c r="D59" s="47"/>
      <c r="E59" s="47"/>
      <c r="F59" s="47"/>
      <c r="G59" s="47"/>
      <c r="H59" s="47"/>
      <c r="I59" s="47"/>
      <c r="J59" s="47"/>
      <c r="K59" s="47"/>
      <c r="L59" s="47"/>
      <c r="M59" s="1"/>
      <c r="N59" s="1"/>
      <c r="O59" s="1"/>
      <c r="P59" s="1"/>
      <c r="Q59" s="1"/>
      <c r="R59" s="1"/>
      <c r="S59" s="1"/>
      <c r="T59" s="1"/>
      <c r="U59" s="1"/>
      <c r="V59" s="1"/>
      <c r="W59" s="1"/>
    </row>
    <row r="60" spans="1:23" ht="12.75">
      <c r="A60" s="88"/>
      <c r="B60" s="1"/>
      <c r="C60" s="1"/>
      <c r="D60" s="1"/>
      <c r="E60" s="1"/>
      <c r="F60" s="1"/>
      <c r="G60" s="1"/>
      <c r="H60" s="1"/>
      <c r="I60" s="1"/>
      <c r="J60" s="1"/>
      <c r="K60" s="1"/>
      <c r="L60" s="1"/>
      <c r="M60" s="1"/>
      <c r="N60" s="1"/>
      <c r="O60" s="1"/>
      <c r="P60" s="1"/>
      <c r="Q60" s="1"/>
      <c r="R60" s="1"/>
      <c r="S60" s="1"/>
      <c r="T60" s="1"/>
      <c r="U60" s="1"/>
      <c r="V60" s="1"/>
      <c r="W60" s="1"/>
    </row>
    <row r="61" spans="1:23" ht="12.75">
      <c r="A61" s="87"/>
      <c r="B61" s="1"/>
      <c r="C61" s="1"/>
      <c r="D61" s="1"/>
      <c r="E61" s="1"/>
      <c r="F61" s="1"/>
      <c r="G61" s="1"/>
      <c r="H61" s="1"/>
      <c r="I61" s="1"/>
      <c r="J61" s="1"/>
      <c r="K61" s="1"/>
      <c r="L61" s="1"/>
      <c r="M61" s="1"/>
      <c r="N61" s="1"/>
      <c r="O61" s="1"/>
      <c r="P61" s="1"/>
      <c r="Q61" s="1"/>
      <c r="R61" s="1"/>
      <c r="S61" s="1"/>
      <c r="T61" s="1"/>
      <c r="U61" s="1"/>
      <c r="V61" s="1"/>
      <c r="W61" s="1"/>
    </row>
    <row r="62" spans="1:23" ht="12.75">
      <c r="A62" s="88"/>
      <c r="B62" s="1"/>
      <c r="C62" s="1"/>
      <c r="D62" s="1"/>
      <c r="E62" s="1"/>
      <c r="F62" s="1"/>
      <c r="G62" s="1"/>
      <c r="H62" s="1"/>
      <c r="I62" s="1"/>
      <c r="J62" s="1"/>
      <c r="K62" s="1"/>
      <c r="L62" s="1"/>
      <c r="M62" s="1"/>
      <c r="N62" s="1"/>
      <c r="O62" s="1"/>
      <c r="P62" s="1"/>
      <c r="Q62" s="1"/>
      <c r="R62" s="1"/>
      <c r="S62" s="1"/>
      <c r="T62" s="1"/>
      <c r="U62" s="1"/>
      <c r="V62" s="1"/>
      <c r="W62" s="1"/>
    </row>
    <row r="63" spans="1:23" ht="12.75">
      <c r="A63" s="87"/>
      <c r="B63" s="1"/>
      <c r="C63" s="1"/>
      <c r="D63" s="1"/>
      <c r="E63" s="1"/>
      <c r="F63" s="1"/>
      <c r="G63" s="1"/>
      <c r="H63" s="1"/>
      <c r="I63" s="1"/>
      <c r="J63" s="1"/>
      <c r="K63" s="1"/>
      <c r="L63" s="1"/>
      <c r="M63" s="1"/>
      <c r="N63" s="1"/>
      <c r="O63" s="1"/>
      <c r="P63" s="1"/>
      <c r="Q63" s="1"/>
      <c r="R63" s="1"/>
      <c r="S63" s="1"/>
      <c r="T63" s="1"/>
      <c r="U63" s="1"/>
      <c r="V63" s="1"/>
      <c r="W63" s="1"/>
    </row>
    <row r="64" spans="1:23" ht="12.75">
      <c r="A64" s="29"/>
      <c r="B64" s="90"/>
      <c r="C64" s="1"/>
      <c r="D64" s="1"/>
      <c r="E64" s="1"/>
      <c r="F64" s="1"/>
      <c r="G64" s="1"/>
      <c r="H64" s="1"/>
      <c r="I64" s="1"/>
      <c r="J64" s="1"/>
      <c r="K64" s="1"/>
      <c r="L64" s="1"/>
      <c r="M64" s="1"/>
      <c r="N64" s="1"/>
      <c r="O64" s="1"/>
      <c r="P64" s="1"/>
      <c r="Q64" s="1"/>
      <c r="R64" s="1"/>
      <c r="S64" s="1"/>
      <c r="T64" s="1"/>
      <c r="U64" s="1"/>
      <c r="V64" s="1"/>
      <c r="W64" s="1"/>
    </row>
    <row r="65" spans="1:23" ht="12.75">
      <c r="A65" s="7"/>
      <c r="B65" s="29"/>
      <c r="C65" s="1"/>
      <c r="D65" s="1"/>
      <c r="E65" s="1"/>
      <c r="F65" s="1"/>
      <c r="G65" s="1"/>
      <c r="H65" s="1"/>
      <c r="I65" s="1"/>
      <c r="J65" s="1"/>
      <c r="K65" s="1"/>
      <c r="L65" s="1"/>
      <c r="M65" s="1"/>
      <c r="N65" s="1"/>
      <c r="O65" s="1"/>
      <c r="P65" s="1"/>
      <c r="Q65" s="1"/>
      <c r="R65" s="1"/>
      <c r="S65" s="1"/>
      <c r="T65" s="1"/>
      <c r="U65" s="1"/>
      <c r="V65" s="1"/>
      <c r="W65" s="1"/>
    </row>
    <row r="66" spans="1:23" ht="12.75">
      <c r="A66" s="29"/>
      <c r="B66" s="1"/>
      <c r="C66" s="1"/>
      <c r="D66" s="1"/>
      <c r="E66" s="1"/>
      <c r="F66" s="1"/>
      <c r="G66" s="1"/>
      <c r="H66" s="1"/>
      <c r="I66" s="1"/>
      <c r="J66" s="1"/>
      <c r="K66" s="1"/>
      <c r="L66" s="1"/>
      <c r="M66" s="1"/>
      <c r="N66" s="1"/>
      <c r="O66" s="1"/>
      <c r="P66" s="1"/>
      <c r="Q66" s="1"/>
      <c r="R66" s="1"/>
      <c r="S66" s="1"/>
      <c r="T66" s="1"/>
      <c r="U66" s="1"/>
      <c r="V66" s="1"/>
      <c r="W66" s="1"/>
    </row>
    <row r="67" spans="1:23" ht="12.75">
      <c r="A67" s="29"/>
      <c r="B67" s="1"/>
      <c r="C67" s="1"/>
      <c r="D67" s="1"/>
      <c r="E67" s="1"/>
      <c r="F67" s="1"/>
      <c r="G67" s="1"/>
      <c r="H67" s="1"/>
      <c r="I67" s="1"/>
      <c r="J67" s="1"/>
      <c r="K67" s="1"/>
      <c r="L67" s="1"/>
      <c r="M67" s="1"/>
      <c r="N67" s="1"/>
      <c r="O67" s="1"/>
      <c r="P67" s="1"/>
      <c r="Q67" s="1"/>
      <c r="R67" s="1"/>
      <c r="S67" s="1"/>
      <c r="T67" s="1"/>
      <c r="U67" s="1"/>
      <c r="V67" s="1"/>
      <c r="W67" s="1"/>
    </row>
    <row r="68" spans="1:23" ht="12.75">
      <c r="A68" s="1"/>
      <c r="B68" s="1"/>
      <c r="C68" s="1"/>
      <c r="D68" s="1"/>
      <c r="E68" s="1"/>
      <c r="F68" s="1"/>
      <c r="G68" s="1"/>
      <c r="H68" s="1"/>
      <c r="I68" s="1"/>
      <c r="J68" s="1"/>
      <c r="K68" s="1"/>
      <c r="L68" s="1"/>
      <c r="M68" s="1"/>
      <c r="N68" s="1"/>
      <c r="O68" s="1"/>
      <c r="P68" s="1"/>
      <c r="Q68" s="1"/>
      <c r="R68" s="1"/>
      <c r="S68" s="1"/>
      <c r="T68" s="1"/>
      <c r="U68" s="1"/>
      <c r="V68" s="1"/>
      <c r="W68" s="1"/>
    </row>
    <row r="69" spans="1:23" ht="12.75">
      <c r="A69" s="300"/>
      <c r="B69" s="295"/>
      <c r="C69" s="295"/>
      <c r="D69" s="295"/>
      <c r="E69" s="295"/>
      <c r="F69" s="295"/>
      <c r="G69" s="295"/>
      <c r="H69" s="295"/>
      <c r="I69" s="295"/>
      <c r="J69" s="295"/>
      <c r="K69" s="295"/>
      <c r="L69" s="295"/>
      <c r="M69" s="295"/>
      <c r="N69" s="295"/>
      <c r="O69" s="296"/>
      <c r="P69" s="1"/>
      <c r="Q69" s="1"/>
      <c r="R69" s="1"/>
      <c r="S69" s="1"/>
      <c r="T69" s="1"/>
      <c r="U69" s="1"/>
      <c r="V69" s="1"/>
      <c r="W69" s="1"/>
    </row>
    <row r="70" spans="1:23" ht="12.75">
      <c r="A70" s="1"/>
      <c r="B70" s="1"/>
      <c r="C70" s="1"/>
      <c r="D70" s="1"/>
      <c r="E70" s="1"/>
      <c r="F70" s="1"/>
      <c r="G70" s="1"/>
      <c r="H70" s="1"/>
      <c r="I70" s="1"/>
      <c r="J70" s="1"/>
      <c r="K70" s="1"/>
      <c r="L70" s="1"/>
      <c r="M70" s="1"/>
      <c r="N70" s="1"/>
      <c r="O70" s="1"/>
      <c r="P70" s="1"/>
      <c r="Q70" s="1"/>
      <c r="R70" s="1"/>
      <c r="S70" s="1"/>
      <c r="T70" s="1"/>
      <c r="U70" s="1"/>
      <c r="V70" s="1"/>
      <c r="W70" s="1"/>
    </row>
    <row r="71" spans="1:23" ht="12.75">
      <c r="A71" s="29"/>
      <c r="B71" s="1"/>
      <c r="C71" s="1"/>
      <c r="D71" s="1"/>
      <c r="E71" s="1"/>
      <c r="F71" s="1"/>
      <c r="G71" s="1"/>
      <c r="H71" s="1"/>
      <c r="I71" s="1"/>
      <c r="J71" s="1"/>
      <c r="K71" s="1"/>
      <c r="L71" s="1"/>
      <c r="M71" s="1"/>
      <c r="N71" s="1"/>
      <c r="O71" s="1"/>
      <c r="P71" s="1"/>
      <c r="Q71" s="1"/>
      <c r="R71" s="1"/>
      <c r="S71" s="1"/>
      <c r="T71" s="1"/>
      <c r="U71" s="1"/>
      <c r="V71" s="1"/>
      <c r="W71" s="1"/>
    </row>
    <row r="72" spans="1:23" ht="12.75">
      <c r="A72" s="1"/>
      <c r="B72" s="1"/>
      <c r="C72" s="1"/>
      <c r="D72" s="1"/>
      <c r="E72" s="1"/>
      <c r="F72" s="1"/>
      <c r="G72" s="1"/>
      <c r="H72" s="1"/>
      <c r="I72" s="1"/>
      <c r="J72" s="1"/>
      <c r="K72" s="1"/>
      <c r="L72" s="1"/>
      <c r="M72" s="1"/>
      <c r="N72" s="1"/>
      <c r="O72" s="1"/>
      <c r="P72" s="1"/>
      <c r="Q72" s="1"/>
      <c r="R72" s="1"/>
      <c r="S72" s="1"/>
      <c r="T72" s="1"/>
      <c r="U72" s="1"/>
      <c r="V72" s="1"/>
      <c r="W72" s="1"/>
    </row>
    <row r="73" spans="1:23" ht="12.75">
      <c r="A73" s="1"/>
      <c r="B73" s="1"/>
      <c r="C73" s="1"/>
      <c r="D73" s="1"/>
      <c r="E73" s="1"/>
      <c r="F73" s="1"/>
      <c r="G73" s="1"/>
      <c r="H73" s="1"/>
      <c r="I73" s="1"/>
      <c r="J73" s="1"/>
      <c r="K73" s="1"/>
      <c r="L73" s="1"/>
      <c r="M73" s="1"/>
      <c r="N73" s="1"/>
      <c r="O73" s="1"/>
      <c r="P73" s="1"/>
      <c r="Q73" s="1"/>
      <c r="R73" s="1"/>
      <c r="S73" s="1"/>
      <c r="T73" s="1"/>
      <c r="U73" s="1"/>
      <c r="V73" s="1"/>
      <c r="W73" s="1"/>
    </row>
    <row r="74" spans="1:23" ht="12.75">
      <c r="A74" s="1"/>
      <c r="B74" s="1"/>
      <c r="C74" s="1"/>
      <c r="D74" s="1"/>
      <c r="E74" s="1"/>
      <c r="F74" s="1"/>
      <c r="G74" s="1"/>
      <c r="H74" s="1"/>
      <c r="I74" s="1"/>
      <c r="J74" s="1"/>
      <c r="K74" s="1"/>
      <c r="L74" s="1"/>
      <c r="M74" s="1"/>
      <c r="N74" s="1"/>
      <c r="O74" s="1"/>
      <c r="P74" s="1"/>
      <c r="Q74" s="1"/>
      <c r="R74" s="1"/>
      <c r="S74" s="1"/>
      <c r="T74" s="1"/>
      <c r="U74" s="1"/>
      <c r="V74" s="1"/>
      <c r="W74" s="1"/>
    </row>
    <row r="75" spans="1:23" ht="12.75">
      <c r="A75" s="1"/>
      <c r="B75" s="1"/>
      <c r="C75" s="1"/>
      <c r="D75" s="1"/>
      <c r="E75" s="1"/>
      <c r="F75" s="1"/>
      <c r="G75" s="1"/>
      <c r="H75" s="1"/>
      <c r="I75" s="1"/>
      <c r="J75" s="1"/>
      <c r="K75" s="1"/>
      <c r="L75" s="1"/>
      <c r="M75" s="1"/>
      <c r="N75" s="1"/>
      <c r="O75" s="1"/>
      <c r="P75" s="1"/>
      <c r="Q75" s="1"/>
      <c r="R75" s="1"/>
      <c r="S75" s="1"/>
      <c r="T75" s="1"/>
      <c r="U75" s="1"/>
      <c r="V75" s="1"/>
      <c r="W75" s="1"/>
    </row>
    <row r="76" spans="1:23" ht="12.75">
      <c r="A76" s="1"/>
      <c r="B76" s="1"/>
      <c r="C76" s="1"/>
      <c r="D76" s="1"/>
      <c r="E76" s="1"/>
      <c r="F76" s="1"/>
      <c r="G76" s="1"/>
      <c r="H76" s="1"/>
      <c r="I76" s="1"/>
      <c r="J76" s="1"/>
      <c r="K76" s="1"/>
      <c r="L76" s="1"/>
      <c r="M76" s="1"/>
      <c r="N76" s="1"/>
      <c r="O76" s="1"/>
      <c r="P76" s="1"/>
      <c r="Q76" s="1"/>
      <c r="R76" s="1"/>
      <c r="S76" s="1"/>
      <c r="T76" s="1"/>
      <c r="U76" s="1"/>
      <c r="V76" s="1"/>
      <c r="W76" s="1"/>
    </row>
    <row r="77" spans="1:23" ht="12.75">
      <c r="A77" s="1"/>
      <c r="B77" s="1"/>
      <c r="C77" s="1"/>
      <c r="D77" s="1"/>
      <c r="E77" s="1"/>
      <c r="F77" s="1"/>
      <c r="G77" s="1"/>
      <c r="H77" s="1"/>
      <c r="I77" s="1"/>
      <c r="J77" s="1"/>
      <c r="K77" s="1"/>
      <c r="L77" s="1"/>
      <c r="M77" s="1"/>
      <c r="N77" s="1"/>
      <c r="O77" s="1"/>
      <c r="P77" s="1"/>
      <c r="Q77" s="1"/>
      <c r="R77" s="1"/>
      <c r="S77" s="1"/>
      <c r="T77" s="1"/>
      <c r="U77" s="1"/>
      <c r="V77" s="1"/>
      <c r="W77" s="1"/>
    </row>
    <row r="78" spans="1:23" ht="12.75">
      <c r="A78" s="1"/>
      <c r="B78" s="1"/>
      <c r="C78" s="1"/>
      <c r="D78" s="1"/>
      <c r="E78" s="1"/>
      <c r="F78" s="1"/>
      <c r="G78" s="1"/>
      <c r="H78" s="1"/>
      <c r="I78" s="1"/>
      <c r="J78" s="1"/>
      <c r="K78" s="1"/>
      <c r="L78" s="1"/>
      <c r="M78" s="1"/>
      <c r="N78" s="1"/>
      <c r="O78" s="1"/>
      <c r="P78" s="1"/>
      <c r="Q78" s="1"/>
      <c r="R78" s="1"/>
      <c r="S78" s="1"/>
      <c r="T78" s="1"/>
      <c r="U78" s="1"/>
      <c r="V78" s="1"/>
      <c r="W78" s="1"/>
    </row>
    <row r="79" spans="1:23" ht="12.75">
      <c r="A79" s="1"/>
      <c r="B79" s="1"/>
      <c r="C79" s="1"/>
      <c r="D79" s="1"/>
      <c r="E79" s="1"/>
      <c r="F79" s="1"/>
      <c r="G79" s="1"/>
      <c r="H79" s="1"/>
      <c r="I79" s="1"/>
      <c r="J79" s="1"/>
      <c r="K79" s="1"/>
      <c r="L79" s="1"/>
      <c r="M79" s="1"/>
      <c r="N79" s="1"/>
      <c r="O79" s="1"/>
      <c r="P79" s="1"/>
      <c r="Q79" s="1"/>
      <c r="R79" s="1"/>
      <c r="S79" s="1"/>
      <c r="T79" s="1"/>
      <c r="U79" s="1"/>
      <c r="V79" s="1"/>
      <c r="W79" s="1"/>
    </row>
    <row r="80" spans="1:23" ht="12.75">
      <c r="A80" s="1"/>
      <c r="B80" s="1"/>
      <c r="C80" s="1"/>
      <c r="D80" s="1"/>
      <c r="E80" s="1"/>
      <c r="F80" s="1"/>
      <c r="G80" s="1"/>
      <c r="H80" s="1"/>
      <c r="I80" s="1"/>
      <c r="J80" s="1"/>
      <c r="K80" s="1"/>
      <c r="L80" s="1"/>
      <c r="M80" s="1"/>
      <c r="N80" s="1"/>
      <c r="O80" s="1"/>
      <c r="P80" s="1"/>
      <c r="Q80" s="1"/>
      <c r="R80" s="1"/>
      <c r="S80" s="1"/>
      <c r="T80" s="1"/>
      <c r="U80" s="1"/>
      <c r="V80" s="1"/>
      <c r="W80" s="1"/>
    </row>
    <row r="81" spans="1:23" ht="12.75">
      <c r="A81" s="1"/>
      <c r="B81" s="1"/>
      <c r="C81" s="1"/>
      <c r="D81" s="1"/>
      <c r="E81" s="1"/>
      <c r="F81" s="1"/>
      <c r="G81" s="1"/>
      <c r="H81" s="1"/>
      <c r="I81" s="1"/>
      <c r="J81" s="1"/>
      <c r="K81" s="1"/>
      <c r="L81" s="1"/>
      <c r="M81" s="1"/>
      <c r="N81" s="1"/>
      <c r="O81" s="1"/>
      <c r="P81" s="1"/>
      <c r="Q81" s="1"/>
      <c r="R81" s="1"/>
      <c r="S81" s="1"/>
      <c r="T81" s="1"/>
      <c r="U81" s="1"/>
      <c r="V81" s="1"/>
      <c r="W81" s="1"/>
    </row>
    <row r="82" spans="1:23" ht="12.75">
      <c r="A82" s="1"/>
      <c r="B82" s="1"/>
      <c r="C82" s="1"/>
      <c r="D82" s="1"/>
      <c r="E82" s="1"/>
      <c r="F82" s="1"/>
      <c r="G82" s="1"/>
      <c r="H82" s="1"/>
      <c r="I82" s="1"/>
      <c r="J82" s="1"/>
      <c r="K82" s="1"/>
      <c r="L82" s="1"/>
      <c r="M82" s="1"/>
      <c r="N82" s="1"/>
      <c r="O82" s="1"/>
      <c r="P82" s="1"/>
      <c r="Q82" s="1"/>
      <c r="R82" s="1"/>
      <c r="S82" s="1"/>
      <c r="T82" s="1"/>
      <c r="U82" s="1"/>
      <c r="V82" s="1"/>
      <c r="W82" s="1"/>
    </row>
    <row r="83" spans="1:23" ht="12.75">
      <c r="A83" s="1"/>
      <c r="B83" s="1"/>
      <c r="C83" s="1"/>
      <c r="D83" s="1"/>
      <c r="E83" s="1"/>
      <c r="F83" s="1"/>
      <c r="G83" s="1"/>
      <c r="H83" s="1"/>
      <c r="I83" s="1"/>
      <c r="J83" s="1"/>
      <c r="K83" s="1"/>
      <c r="L83" s="1"/>
      <c r="M83" s="1"/>
      <c r="N83" s="1"/>
      <c r="O83" s="1"/>
      <c r="P83" s="1"/>
      <c r="Q83" s="1"/>
      <c r="R83" s="1"/>
      <c r="S83" s="1"/>
      <c r="T83" s="1"/>
      <c r="U83" s="1"/>
      <c r="V83" s="1"/>
      <c r="W83" s="1"/>
    </row>
    <row r="84" spans="1:23" ht="12.75">
      <c r="A84" s="1"/>
      <c r="B84" s="1"/>
      <c r="C84" s="1"/>
      <c r="D84" s="1"/>
      <c r="E84" s="1"/>
      <c r="F84" s="1"/>
      <c r="G84" s="1"/>
      <c r="H84" s="1"/>
      <c r="I84" s="1"/>
      <c r="J84" s="1"/>
      <c r="K84" s="1"/>
      <c r="L84" s="1"/>
      <c r="M84" s="1"/>
      <c r="N84" s="1"/>
      <c r="O84" s="1"/>
      <c r="P84" s="1"/>
      <c r="Q84" s="1"/>
      <c r="R84" s="1"/>
      <c r="S84" s="1"/>
      <c r="T84" s="1"/>
      <c r="U84" s="1"/>
      <c r="V84" s="1"/>
      <c r="W84" s="1"/>
    </row>
    <row r="85" spans="1:23" ht="12.75">
      <c r="A85" s="1"/>
      <c r="B85" s="1"/>
      <c r="C85" s="1"/>
      <c r="D85" s="1"/>
      <c r="E85" s="1"/>
      <c r="F85" s="1"/>
      <c r="G85" s="1"/>
      <c r="H85" s="1"/>
      <c r="I85" s="1"/>
      <c r="J85" s="1"/>
      <c r="K85" s="1"/>
      <c r="L85" s="1"/>
      <c r="M85" s="1"/>
      <c r="N85" s="1"/>
      <c r="O85" s="1"/>
      <c r="P85" s="1"/>
      <c r="Q85" s="1"/>
      <c r="R85" s="1"/>
      <c r="S85" s="1"/>
      <c r="T85" s="1"/>
      <c r="U85" s="1"/>
      <c r="V85" s="1"/>
      <c r="W85" s="1"/>
    </row>
    <row r="86" spans="1:23" ht="12.75">
      <c r="A86" s="1"/>
      <c r="B86" s="1"/>
      <c r="C86" s="1"/>
      <c r="D86" s="1"/>
      <c r="E86" s="1"/>
      <c r="F86" s="1"/>
      <c r="G86" s="1"/>
      <c r="H86" s="1"/>
      <c r="I86" s="1"/>
      <c r="J86" s="1"/>
      <c r="K86" s="1"/>
      <c r="L86" s="1"/>
      <c r="M86" s="1"/>
      <c r="N86" s="1"/>
      <c r="O86" s="1"/>
      <c r="P86" s="1"/>
      <c r="Q86" s="1"/>
      <c r="R86" s="1"/>
      <c r="S86" s="1"/>
      <c r="T86" s="1"/>
      <c r="U86" s="1"/>
      <c r="V86" s="1"/>
      <c r="W86" s="1"/>
    </row>
    <row r="87" spans="1:23" ht="12.75">
      <c r="A87" s="1"/>
      <c r="B87" s="1"/>
      <c r="C87" s="1"/>
      <c r="D87" s="1"/>
      <c r="E87" s="1"/>
      <c r="F87" s="1"/>
      <c r="G87" s="1"/>
      <c r="H87" s="1"/>
      <c r="I87" s="1"/>
      <c r="J87" s="1"/>
      <c r="K87" s="1"/>
      <c r="L87" s="1"/>
      <c r="M87" s="1"/>
      <c r="N87" s="1"/>
      <c r="O87" s="1"/>
      <c r="P87" s="1"/>
      <c r="Q87" s="1"/>
      <c r="R87" s="1"/>
      <c r="S87" s="1"/>
      <c r="T87" s="1"/>
      <c r="U87" s="1"/>
      <c r="V87" s="1"/>
      <c r="W87" s="1"/>
    </row>
    <row r="88" spans="1:23" ht="12.75">
      <c r="A88" s="1"/>
      <c r="B88" s="1"/>
      <c r="C88" s="1"/>
      <c r="D88" s="1"/>
      <c r="E88" s="1"/>
      <c r="F88" s="1"/>
      <c r="G88" s="1"/>
      <c r="H88" s="1"/>
      <c r="I88" s="1"/>
      <c r="J88" s="1"/>
      <c r="K88" s="1"/>
      <c r="L88" s="1"/>
      <c r="M88" s="1"/>
      <c r="N88" s="1"/>
      <c r="O88" s="1"/>
      <c r="P88" s="1"/>
      <c r="Q88" s="1"/>
      <c r="R88" s="1"/>
      <c r="S88" s="1"/>
      <c r="T88" s="1"/>
      <c r="U88" s="1"/>
      <c r="V88" s="1"/>
      <c r="W88" s="1"/>
    </row>
    <row r="89" spans="1:23" ht="12.75">
      <c r="A89" s="1"/>
      <c r="B89" s="1"/>
      <c r="C89" s="1"/>
      <c r="D89" s="1"/>
      <c r="E89" s="1"/>
      <c r="F89" s="1"/>
      <c r="G89" s="1"/>
      <c r="H89" s="1"/>
      <c r="I89" s="1"/>
      <c r="J89" s="1"/>
      <c r="K89" s="1"/>
      <c r="L89" s="1"/>
      <c r="M89" s="1"/>
      <c r="N89" s="1"/>
      <c r="O89" s="1"/>
      <c r="P89" s="1"/>
      <c r="Q89" s="1"/>
      <c r="R89" s="1"/>
      <c r="S89" s="1"/>
      <c r="T89" s="1"/>
      <c r="U89" s="1"/>
      <c r="V89" s="1"/>
      <c r="W89" s="1"/>
    </row>
    <row r="90" spans="1:23" ht="12.75">
      <c r="A90" s="1"/>
      <c r="B90" s="1"/>
      <c r="C90" s="1"/>
      <c r="D90" s="1"/>
      <c r="E90" s="1"/>
      <c r="F90" s="1"/>
      <c r="G90" s="1"/>
      <c r="H90" s="1"/>
      <c r="I90" s="1"/>
      <c r="J90" s="1"/>
      <c r="K90" s="1"/>
      <c r="L90" s="1"/>
      <c r="M90" s="1"/>
      <c r="N90" s="1"/>
      <c r="O90" s="1"/>
      <c r="P90" s="1"/>
      <c r="Q90" s="1"/>
      <c r="R90" s="1"/>
      <c r="S90" s="1"/>
      <c r="T90" s="1"/>
      <c r="U90" s="1"/>
      <c r="V90" s="1"/>
      <c r="W90" s="1"/>
    </row>
    <row r="91" spans="1:23" ht="12.75">
      <c r="A91" s="1"/>
      <c r="B91" s="1"/>
      <c r="C91" s="1"/>
      <c r="D91" s="1"/>
      <c r="E91" s="1"/>
      <c r="F91" s="1"/>
      <c r="G91" s="1"/>
      <c r="H91" s="1"/>
      <c r="I91" s="1"/>
      <c r="J91" s="1"/>
      <c r="K91" s="1"/>
      <c r="L91" s="1"/>
      <c r="M91" s="1"/>
      <c r="N91" s="1"/>
      <c r="O91" s="1"/>
      <c r="P91" s="1"/>
      <c r="Q91" s="1"/>
      <c r="R91" s="1"/>
      <c r="S91" s="1"/>
      <c r="T91" s="1"/>
      <c r="U91" s="1"/>
      <c r="V91" s="1"/>
      <c r="W91" s="1"/>
    </row>
    <row r="92" spans="1:23" ht="12.75">
      <c r="A92" s="1"/>
      <c r="B92" s="1"/>
      <c r="C92" s="1"/>
      <c r="D92" s="1"/>
      <c r="E92" s="1"/>
      <c r="F92" s="1"/>
      <c r="G92" s="1"/>
      <c r="H92" s="1"/>
      <c r="I92" s="1"/>
      <c r="J92" s="1"/>
      <c r="K92" s="1"/>
      <c r="L92" s="1"/>
      <c r="M92" s="1"/>
      <c r="N92" s="1"/>
      <c r="O92" s="1"/>
      <c r="P92" s="1"/>
      <c r="Q92" s="1"/>
      <c r="R92" s="1"/>
      <c r="S92" s="1"/>
      <c r="T92" s="1"/>
      <c r="U92" s="1"/>
      <c r="V92" s="1"/>
      <c r="W92" s="1"/>
    </row>
    <row r="93" spans="1:23" ht="12.75">
      <c r="A93" s="1"/>
      <c r="B93" s="1"/>
      <c r="C93" s="1"/>
      <c r="D93" s="1"/>
      <c r="E93" s="1"/>
      <c r="F93" s="1"/>
      <c r="G93" s="1"/>
      <c r="H93" s="1"/>
      <c r="I93" s="1"/>
      <c r="J93" s="1"/>
      <c r="K93" s="1"/>
      <c r="L93" s="1"/>
      <c r="M93" s="1"/>
      <c r="N93" s="1"/>
      <c r="O93" s="1"/>
      <c r="P93" s="1"/>
      <c r="Q93" s="1"/>
      <c r="R93" s="1"/>
      <c r="S93" s="1"/>
      <c r="T93" s="1"/>
      <c r="U93" s="1"/>
      <c r="V93" s="1"/>
      <c r="W93" s="1"/>
    </row>
    <row r="94" spans="1:23" ht="12.75">
      <c r="A94" s="1"/>
      <c r="B94" s="1"/>
      <c r="C94" s="1"/>
      <c r="D94" s="1"/>
      <c r="E94" s="1"/>
      <c r="F94" s="1"/>
      <c r="G94" s="1"/>
      <c r="H94" s="1"/>
      <c r="I94" s="1"/>
      <c r="J94" s="1"/>
      <c r="K94" s="1"/>
      <c r="L94" s="1"/>
      <c r="M94" s="1"/>
      <c r="N94" s="1"/>
      <c r="O94" s="1"/>
      <c r="P94" s="1"/>
      <c r="Q94" s="1"/>
      <c r="R94" s="1"/>
      <c r="S94" s="1"/>
      <c r="T94" s="1"/>
      <c r="U94" s="1"/>
      <c r="V94" s="1"/>
      <c r="W94" s="1"/>
    </row>
    <row r="95" spans="1:23" ht="12.75">
      <c r="A95" s="1"/>
      <c r="B95" s="1"/>
      <c r="C95" s="1"/>
      <c r="D95" s="1"/>
      <c r="E95" s="1"/>
      <c r="F95" s="1"/>
      <c r="G95" s="1"/>
      <c r="H95" s="1"/>
      <c r="I95" s="1"/>
      <c r="J95" s="1"/>
      <c r="K95" s="1"/>
      <c r="L95" s="1"/>
      <c r="M95" s="1"/>
      <c r="N95" s="1"/>
      <c r="O95" s="1"/>
      <c r="P95" s="1"/>
      <c r="Q95" s="1"/>
      <c r="R95" s="1"/>
      <c r="S95" s="1"/>
      <c r="T95" s="1"/>
      <c r="U95" s="1"/>
      <c r="V95" s="1"/>
      <c r="W95" s="1"/>
    </row>
    <row r="96" spans="1:23" ht="12.75">
      <c r="A96" s="1"/>
      <c r="B96" s="1"/>
      <c r="C96" s="1"/>
      <c r="D96" s="1"/>
      <c r="E96" s="1"/>
      <c r="F96" s="1"/>
      <c r="G96" s="1"/>
      <c r="H96" s="1"/>
      <c r="I96" s="1"/>
      <c r="J96" s="1"/>
      <c r="K96" s="1"/>
      <c r="L96" s="1"/>
      <c r="M96" s="1"/>
      <c r="N96" s="1"/>
      <c r="O96" s="1"/>
      <c r="P96" s="1"/>
      <c r="Q96" s="1"/>
      <c r="R96" s="1"/>
      <c r="S96" s="1"/>
      <c r="T96" s="1"/>
      <c r="U96" s="1"/>
      <c r="V96" s="1"/>
      <c r="W96" s="1"/>
    </row>
    <row r="97" spans="1:23" ht="12.75">
      <c r="A97" s="1"/>
      <c r="B97" s="1"/>
      <c r="C97" s="1"/>
      <c r="D97" s="1"/>
      <c r="E97" s="1"/>
      <c r="F97" s="1"/>
      <c r="G97" s="1"/>
      <c r="H97" s="1"/>
      <c r="I97" s="1"/>
      <c r="J97" s="1"/>
      <c r="K97" s="1"/>
      <c r="L97" s="1"/>
      <c r="M97" s="1"/>
      <c r="N97" s="1"/>
      <c r="O97" s="1"/>
      <c r="P97" s="1"/>
      <c r="Q97" s="1"/>
      <c r="R97" s="1"/>
      <c r="S97" s="1"/>
      <c r="T97" s="1"/>
      <c r="U97" s="1"/>
      <c r="V97" s="1"/>
      <c r="W97" s="1"/>
    </row>
    <row r="98" spans="1:23" ht="12.75">
      <c r="A98" s="1"/>
      <c r="B98" s="1"/>
      <c r="C98" s="1"/>
      <c r="D98" s="1"/>
      <c r="E98" s="1"/>
      <c r="F98" s="1"/>
      <c r="G98" s="1"/>
      <c r="H98" s="1"/>
      <c r="I98" s="1"/>
      <c r="J98" s="1"/>
      <c r="K98" s="1"/>
      <c r="L98" s="1"/>
      <c r="M98" s="1"/>
      <c r="N98" s="1"/>
      <c r="O98" s="1"/>
      <c r="P98" s="1"/>
      <c r="Q98" s="1"/>
      <c r="R98" s="1"/>
      <c r="S98" s="1"/>
      <c r="T98" s="1"/>
      <c r="U98" s="1"/>
      <c r="V98" s="1"/>
      <c r="W98" s="1"/>
    </row>
    <row r="99" spans="1:23" ht="12.75">
      <c r="A99" s="1"/>
      <c r="B99" s="1"/>
      <c r="C99" s="1"/>
      <c r="D99" s="1"/>
      <c r="E99" s="1"/>
      <c r="F99" s="1"/>
      <c r="G99" s="1"/>
      <c r="H99" s="1"/>
      <c r="I99" s="1"/>
      <c r="J99" s="1"/>
      <c r="K99" s="1"/>
      <c r="L99" s="1"/>
      <c r="M99" s="1"/>
      <c r="N99" s="1"/>
      <c r="O99" s="1"/>
      <c r="P99" s="1"/>
      <c r="Q99" s="1"/>
      <c r="R99" s="1"/>
      <c r="S99" s="1"/>
      <c r="T99" s="1"/>
      <c r="U99" s="1"/>
      <c r="V99" s="1"/>
      <c r="W99" s="1"/>
    </row>
    <row r="100" spans="1:23" ht="12.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c r="A903" s="1"/>
      <c r="B903" s="1"/>
      <c r="C903" s="1"/>
      <c r="D903" s="1"/>
      <c r="E903" s="1"/>
      <c r="F903" s="1"/>
      <c r="G903" s="1"/>
      <c r="H903" s="1"/>
      <c r="I903" s="1"/>
      <c r="J903" s="1"/>
      <c r="K903" s="1"/>
      <c r="L903" s="1"/>
      <c r="M903" s="1"/>
      <c r="N903" s="1"/>
      <c r="O903" s="1"/>
      <c r="P903" s="1"/>
      <c r="Q903" s="1"/>
      <c r="R903" s="1"/>
      <c r="S903" s="1"/>
      <c r="T903" s="1"/>
      <c r="U903" s="1"/>
      <c r="V903" s="1"/>
      <c r="W903" s="1"/>
    </row>
  </sheetData>
  <mergeCells count="35">
    <mergeCell ref="A1:O1"/>
    <mergeCell ref="A2:O2"/>
    <mergeCell ref="A3:O3"/>
    <mergeCell ref="A4:O4"/>
    <mergeCell ref="A5:O5"/>
    <mergeCell ref="A6:O6"/>
    <mergeCell ref="A7:O7"/>
    <mergeCell ref="A8:O8"/>
    <mergeCell ref="N9:O9"/>
    <mergeCell ref="A10:A13"/>
    <mergeCell ref="B10:O10"/>
    <mergeCell ref="B11:O11"/>
    <mergeCell ref="B12:N12"/>
    <mergeCell ref="O12:O13"/>
    <mergeCell ref="B30:C30"/>
    <mergeCell ref="B31:C31"/>
    <mergeCell ref="B32:C32"/>
    <mergeCell ref="G32:H32"/>
    <mergeCell ref="B33:C33"/>
    <mergeCell ref="G33:H33"/>
    <mergeCell ref="B34:C34"/>
    <mergeCell ref="A46:O46"/>
    <mergeCell ref="A47:O47"/>
    <mergeCell ref="A48:O48"/>
    <mergeCell ref="A49:O49"/>
    <mergeCell ref="A50:O50"/>
    <mergeCell ref="A51:O51"/>
    <mergeCell ref="A69:O69"/>
    <mergeCell ref="B35:C35"/>
    <mergeCell ref="B36:C36"/>
    <mergeCell ref="B37:C37"/>
    <mergeCell ref="B38:C38"/>
    <mergeCell ref="A43:O43"/>
    <mergeCell ref="A44:O44"/>
    <mergeCell ref="A45:O45"/>
  </mergeCells>
  <printOptions horizontalCentered="1" gridLines="1"/>
  <pageMargins left="0.7" right="0.7"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783"/>
  <sheetViews>
    <sheetView showGridLines="0" workbookViewId="0">
      <selection activeCell="M12" sqref="M12"/>
    </sheetView>
  </sheetViews>
  <sheetFormatPr defaultColWidth="12.5703125" defaultRowHeight="15.75" customHeight="1"/>
  <cols>
    <col min="1" max="1" width="44.4257812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325" t="s">
        <v>0</v>
      </c>
      <c r="B1" s="326"/>
      <c r="C1" s="326"/>
      <c r="D1" s="326"/>
      <c r="E1" s="326"/>
      <c r="F1" s="326"/>
      <c r="G1" s="326"/>
      <c r="H1" s="326"/>
      <c r="I1" s="326"/>
      <c r="J1" s="327"/>
      <c r="K1" s="91"/>
      <c r="L1" s="91"/>
      <c r="M1" s="91"/>
      <c r="N1" s="91"/>
      <c r="O1" s="92"/>
      <c r="P1" s="1"/>
      <c r="Q1" s="1"/>
      <c r="R1" s="1"/>
      <c r="S1" s="1"/>
      <c r="T1" s="1"/>
    </row>
    <row r="2" spans="1:20" ht="12.75">
      <c r="A2" s="309" t="s">
        <v>1</v>
      </c>
      <c r="B2" s="310"/>
      <c r="C2" s="310"/>
      <c r="D2" s="310"/>
      <c r="E2" s="310"/>
      <c r="F2" s="310"/>
      <c r="G2" s="310"/>
      <c r="H2" s="310"/>
      <c r="I2" s="310"/>
      <c r="J2" s="311"/>
      <c r="K2" s="91"/>
      <c r="L2" s="91"/>
      <c r="M2" s="91"/>
      <c r="N2" s="91"/>
      <c r="O2" s="92"/>
      <c r="P2" s="1"/>
      <c r="Q2" s="1"/>
      <c r="R2" s="1"/>
      <c r="S2" s="1"/>
      <c r="T2" s="1"/>
    </row>
    <row r="3" spans="1:20" ht="12.75">
      <c r="A3" s="309" t="s">
        <v>2</v>
      </c>
      <c r="B3" s="310"/>
      <c r="C3" s="310"/>
      <c r="D3" s="310"/>
      <c r="E3" s="310"/>
      <c r="F3" s="310"/>
      <c r="G3" s="310"/>
      <c r="H3" s="310"/>
      <c r="I3" s="310"/>
      <c r="J3" s="311"/>
      <c r="K3" s="91"/>
      <c r="L3" s="91"/>
      <c r="M3" s="91"/>
      <c r="N3" s="91"/>
      <c r="O3" s="92"/>
      <c r="P3" s="1"/>
      <c r="Q3" s="1"/>
      <c r="R3" s="1"/>
      <c r="S3" s="1"/>
      <c r="T3" s="1"/>
    </row>
    <row r="4" spans="1:20" ht="12.75">
      <c r="A4" s="309" t="s">
        <v>3</v>
      </c>
      <c r="B4" s="310"/>
      <c r="C4" s="310"/>
      <c r="D4" s="310"/>
      <c r="E4" s="310"/>
      <c r="F4" s="310"/>
      <c r="G4" s="310"/>
      <c r="H4" s="310"/>
      <c r="I4" s="310"/>
      <c r="J4" s="311"/>
      <c r="K4" s="91"/>
      <c r="L4" s="91"/>
      <c r="M4" s="91"/>
      <c r="N4" s="91"/>
      <c r="O4" s="92"/>
      <c r="P4" s="1"/>
      <c r="Q4" s="1"/>
      <c r="R4" s="1"/>
      <c r="S4" s="1"/>
      <c r="T4" s="1"/>
    </row>
    <row r="5" spans="1:20" ht="12.75">
      <c r="A5" s="312" t="s">
        <v>58</v>
      </c>
      <c r="B5" s="310"/>
      <c r="C5" s="310"/>
      <c r="D5" s="310"/>
      <c r="E5" s="310"/>
      <c r="F5" s="310"/>
      <c r="G5" s="310"/>
      <c r="H5" s="310"/>
      <c r="I5" s="310"/>
      <c r="J5" s="311"/>
      <c r="K5" s="93"/>
      <c r="L5" s="93"/>
      <c r="M5" s="93"/>
      <c r="N5" s="93"/>
      <c r="O5" s="94"/>
      <c r="P5" s="1"/>
      <c r="Q5" s="1"/>
      <c r="R5" s="1"/>
      <c r="S5" s="1"/>
      <c r="T5" s="1"/>
    </row>
    <row r="6" spans="1:20" ht="12.75">
      <c r="A6" s="309" t="s">
        <v>5</v>
      </c>
      <c r="B6" s="310"/>
      <c r="C6" s="310"/>
      <c r="D6" s="310"/>
      <c r="E6" s="310"/>
      <c r="F6" s="310"/>
      <c r="G6" s="310"/>
      <c r="H6" s="310"/>
      <c r="I6" s="310"/>
      <c r="J6" s="311"/>
      <c r="K6" s="91"/>
      <c r="L6" s="91"/>
      <c r="M6" s="91"/>
      <c r="N6" s="91"/>
      <c r="O6" s="92"/>
      <c r="P6" s="1"/>
      <c r="Q6" s="1"/>
      <c r="R6" s="1"/>
      <c r="S6" s="1"/>
      <c r="T6" s="1"/>
    </row>
    <row r="7" spans="1:20" ht="12.75">
      <c r="A7" s="329" t="s">
        <v>108</v>
      </c>
      <c r="B7" s="295"/>
      <c r="C7" s="295"/>
      <c r="D7" s="295"/>
      <c r="E7" s="295"/>
      <c r="F7" s="295"/>
      <c r="G7" s="295"/>
      <c r="H7" s="295"/>
      <c r="I7" s="295"/>
      <c r="J7" s="296"/>
      <c r="K7" s="95"/>
      <c r="L7" s="95"/>
      <c r="M7" s="95"/>
      <c r="N7" s="95"/>
      <c r="O7" s="96"/>
      <c r="P7" s="1"/>
      <c r="Q7" s="1"/>
      <c r="R7" s="1"/>
      <c r="S7" s="1"/>
      <c r="T7" s="1"/>
    </row>
    <row r="8" spans="1:20" ht="12.75">
      <c r="A8" s="331" t="s">
        <v>109</v>
      </c>
      <c r="B8" s="295"/>
      <c r="C8" s="295"/>
      <c r="D8" s="295"/>
      <c r="E8" s="295"/>
      <c r="F8" s="295"/>
      <c r="G8" s="295"/>
      <c r="H8" s="295"/>
      <c r="I8" s="295"/>
      <c r="J8" s="296"/>
      <c r="K8" s="97"/>
      <c r="L8" s="97"/>
      <c r="M8" s="1"/>
      <c r="N8" s="1"/>
      <c r="O8" s="1"/>
      <c r="P8" s="1"/>
      <c r="Q8" s="1"/>
      <c r="R8" s="1"/>
      <c r="S8" s="1"/>
      <c r="T8" s="1"/>
    </row>
    <row r="9" spans="1:20" ht="12.75">
      <c r="A9" s="3" t="s">
        <v>59</v>
      </c>
      <c r="B9" s="7"/>
      <c r="C9" s="98"/>
      <c r="D9" s="98"/>
      <c r="E9" s="98"/>
      <c r="F9" s="98"/>
      <c r="G9" s="98"/>
      <c r="H9" s="98"/>
      <c r="I9" s="98"/>
      <c r="J9" s="99" t="s">
        <v>60</v>
      </c>
      <c r="K9" s="97"/>
      <c r="L9" s="97"/>
      <c r="M9" s="1"/>
      <c r="N9" s="1"/>
      <c r="O9" s="1"/>
      <c r="P9" s="1"/>
      <c r="Q9" s="1"/>
      <c r="R9" s="1"/>
      <c r="S9" s="1"/>
      <c r="T9" s="1"/>
    </row>
    <row r="10" spans="1:20" ht="18" customHeight="1">
      <c r="A10" s="332" t="s">
        <v>61</v>
      </c>
      <c r="B10" s="333" t="s">
        <v>62</v>
      </c>
      <c r="C10" s="322" t="s">
        <v>63</v>
      </c>
      <c r="D10" s="323"/>
      <c r="E10" s="323"/>
      <c r="F10" s="302"/>
      <c r="G10" s="315" t="s">
        <v>64</v>
      </c>
      <c r="H10" s="330" t="s">
        <v>65</v>
      </c>
      <c r="I10" s="315" t="s">
        <v>66</v>
      </c>
      <c r="J10" s="315" t="s">
        <v>67</v>
      </c>
      <c r="K10" s="97"/>
      <c r="L10" s="97"/>
      <c r="M10" s="7"/>
      <c r="N10" s="1"/>
      <c r="O10" s="1"/>
      <c r="P10" s="1"/>
      <c r="Q10" s="1"/>
      <c r="R10" s="1"/>
      <c r="S10" s="1"/>
      <c r="T10" s="1"/>
    </row>
    <row r="11" spans="1:20" ht="19.5" customHeight="1">
      <c r="A11" s="316"/>
      <c r="B11" s="316"/>
      <c r="C11" s="322" t="s">
        <v>68</v>
      </c>
      <c r="D11" s="302"/>
      <c r="E11" s="330" t="s">
        <v>69</v>
      </c>
      <c r="F11" s="315" t="s">
        <v>70</v>
      </c>
      <c r="G11" s="316"/>
      <c r="H11" s="316"/>
      <c r="I11" s="316"/>
      <c r="J11" s="316"/>
      <c r="K11" s="97"/>
      <c r="L11" s="97"/>
      <c r="M11" s="1"/>
      <c r="N11" s="1"/>
      <c r="O11" s="1"/>
      <c r="P11" s="1"/>
      <c r="Q11" s="1"/>
      <c r="R11" s="1"/>
      <c r="S11" s="1"/>
      <c r="T11" s="1"/>
    </row>
    <row r="12" spans="1:20" ht="32.25" customHeight="1">
      <c r="A12" s="317"/>
      <c r="B12" s="317"/>
      <c r="C12" s="100" t="s">
        <v>71</v>
      </c>
      <c r="D12" s="101" t="s">
        <v>72</v>
      </c>
      <c r="E12" s="317"/>
      <c r="F12" s="317"/>
      <c r="G12" s="317"/>
      <c r="H12" s="317"/>
      <c r="I12" s="317"/>
      <c r="J12" s="317"/>
      <c r="K12" s="97"/>
      <c r="L12" s="97"/>
      <c r="M12" s="1"/>
      <c r="N12" s="1"/>
      <c r="O12" s="1"/>
      <c r="P12" s="1"/>
      <c r="Q12" s="1"/>
      <c r="R12" s="1"/>
      <c r="S12" s="1"/>
      <c r="T12" s="1"/>
    </row>
    <row r="13" spans="1:20" ht="12.75">
      <c r="A13" s="102" t="s">
        <v>73</v>
      </c>
      <c r="B13" s="103">
        <v>167216442</v>
      </c>
      <c r="C13" s="104" t="s">
        <v>227</v>
      </c>
      <c r="D13" s="104" t="s">
        <v>228</v>
      </c>
      <c r="E13" s="105">
        <v>0</v>
      </c>
      <c r="F13" s="105">
        <v>0</v>
      </c>
      <c r="G13" s="105">
        <v>158033958.44999999</v>
      </c>
      <c r="H13" s="105">
        <v>0</v>
      </c>
      <c r="I13" s="105">
        <v>0</v>
      </c>
      <c r="J13" s="103">
        <v>158033958.44999999</v>
      </c>
      <c r="K13" s="97"/>
      <c r="L13" s="97"/>
      <c r="M13" s="1"/>
      <c r="N13" s="1"/>
      <c r="O13" s="1"/>
      <c r="P13" s="1"/>
      <c r="Q13" s="1"/>
      <c r="R13" s="1"/>
      <c r="S13" s="1"/>
      <c r="T13" s="1"/>
    </row>
    <row r="14" spans="1:20" ht="12.75">
      <c r="A14" s="102" t="s">
        <v>74</v>
      </c>
      <c r="B14" s="105">
        <v>68750914.289999992</v>
      </c>
      <c r="C14" s="105">
        <v>0</v>
      </c>
      <c r="D14" s="105">
        <v>0</v>
      </c>
      <c r="E14" s="105">
        <v>0</v>
      </c>
      <c r="F14" s="105">
        <v>27939013.209999997</v>
      </c>
      <c r="G14" s="105">
        <v>40811901.079999998</v>
      </c>
      <c r="H14" s="105">
        <v>0</v>
      </c>
      <c r="I14" s="105">
        <v>0</v>
      </c>
      <c r="J14" s="103">
        <v>40811901.079999998</v>
      </c>
      <c r="K14" s="97"/>
      <c r="L14" s="97"/>
      <c r="M14" s="1"/>
      <c r="N14" s="1"/>
      <c r="O14" s="1"/>
      <c r="P14" s="1"/>
      <c r="Q14" s="1"/>
      <c r="R14" s="1"/>
      <c r="S14" s="1"/>
      <c r="T14" s="1"/>
    </row>
    <row r="15" spans="1:20" ht="12.75">
      <c r="A15" s="106" t="s">
        <v>75</v>
      </c>
      <c r="B15" s="107">
        <v>0</v>
      </c>
      <c r="C15" s="108">
        <v>0</v>
      </c>
      <c r="D15" s="108">
        <v>0</v>
      </c>
      <c r="E15" s="108">
        <v>0</v>
      </c>
      <c r="F15" s="108">
        <v>0</v>
      </c>
      <c r="G15" s="108">
        <v>0</v>
      </c>
      <c r="H15" s="108">
        <v>0</v>
      </c>
      <c r="I15" s="108">
        <v>0</v>
      </c>
      <c r="J15" s="108">
        <v>0</v>
      </c>
      <c r="K15" s="97"/>
      <c r="L15" s="97"/>
      <c r="M15" s="1"/>
      <c r="N15" s="1"/>
      <c r="O15" s="1"/>
      <c r="P15" s="1"/>
      <c r="Q15" s="1"/>
      <c r="R15" s="1"/>
      <c r="S15" s="1"/>
      <c r="T15" s="1"/>
    </row>
    <row r="16" spans="1:20" ht="12.75">
      <c r="A16" s="106" t="s">
        <v>76</v>
      </c>
      <c r="B16" s="108">
        <v>36917593.640000001</v>
      </c>
      <c r="C16" s="108">
        <v>0</v>
      </c>
      <c r="D16" s="108">
        <v>0</v>
      </c>
      <c r="E16" s="108">
        <v>0</v>
      </c>
      <c r="F16" s="108">
        <v>0</v>
      </c>
      <c r="G16" s="108">
        <v>36917593.640000001</v>
      </c>
      <c r="H16" s="108">
        <v>0</v>
      </c>
      <c r="I16" s="108">
        <v>0</v>
      </c>
      <c r="J16" s="108">
        <v>36917593.640000001</v>
      </c>
      <c r="K16" s="97"/>
      <c r="L16" s="97"/>
      <c r="M16" s="1"/>
      <c r="N16" s="1"/>
      <c r="O16" s="1"/>
      <c r="P16" s="1"/>
      <c r="Q16" s="1"/>
      <c r="R16" s="1"/>
      <c r="S16" s="1"/>
      <c r="T16" s="1"/>
    </row>
    <row r="17" spans="1:20" ht="12.75">
      <c r="A17" s="106" t="s">
        <v>77</v>
      </c>
      <c r="B17" s="107">
        <v>0</v>
      </c>
      <c r="C17" s="108">
        <v>0</v>
      </c>
      <c r="D17" s="108">
        <v>0</v>
      </c>
      <c r="E17" s="108">
        <v>0</v>
      </c>
      <c r="F17" s="108">
        <v>0</v>
      </c>
      <c r="G17" s="108">
        <v>0</v>
      </c>
      <c r="H17" s="108">
        <v>0</v>
      </c>
      <c r="I17" s="108">
        <v>0</v>
      </c>
      <c r="J17" s="108">
        <v>0</v>
      </c>
      <c r="K17" s="97"/>
      <c r="L17" s="97"/>
      <c r="M17" s="1"/>
      <c r="N17" s="1"/>
      <c r="O17" s="1"/>
      <c r="P17" s="1"/>
      <c r="Q17" s="1"/>
      <c r="R17" s="1"/>
      <c r="S17" s="1"/>
      <c r="T17" s="1"/>
    </row>
    <row r="18" spans="1:20" ht="12.75">
      <c r="A18" s="106" t="s">
        <v>78</v>
      </c>
      <c r="B18" s="107">
        <v>3894307.44</v>
      </c>
      <c r="C18" s="108">
        <v>0</v>
      </c>
      <c r="D18" s="108">
        <v>0</v>
      </c>
      <c r="E18" s="108">
        <v>0</v>
      </c>
      <c r="F18" s="108">
        <v>0</v>
      </c>
      <c r="G18" s="108">
        <v>3894307.44</v>
      </c>
      <c r="H18" s="108">
        <v>0</v>
      </c>
      <c r="I18" s="108">
        <v>0</v>
      </c>
      <c r="J18" s="108">
        <v>3894307.44</v>
      </c>
      <c r="K18" s="97"/>
      <c r="L18" s="97"/>
      <c r="M18" s="1"/>
      <c r="N18" s="1"/>
      <c r="O18" s="1"/>
      <c r="P18" s="1"/>
      <c r="Q18" s="1"/>
      <c r="R18" s="1"/>
      <c r="S18" s="1"/>
      <c r="T18" s="1"/>
    </row>
    <row r="19" spans="1:20" ht="12.75">
      <c r="A19" s="106" t="s">
        <v>79</v>
      </c>
      <c r="B19" s="107">
        <v>0</v>
      </c>
      <c r="C19" s="108">
        <v>0</v>
      </c>
      <c r="D19" s="108">
        <v>0</v>
      </c>
      <c r="E19" s="108">
        <v>0</v>
      </c>
      <c r="F19" s="108">
        <v>0</v>
      </c>
      <c r="G19" s="108">
        <v>0</v>
      </c>
      <c r="H19" s="108">
        <v>0</v>
      </c>
      <c r="I19" s="108">
        <v>0</v>
      </c>
      <c r="J19" s="108">
        <v>0</v>
      </c>
      <c r="K19" s="97"/>
      <c r="L19" s="97"/>
      <c r="M19" s="1"/>
      <c r="N19" s="1"/>
      <c r="O19" s="1"/>
      <c r="P19" s="1"/>
      <c r="Q19" s="1"/>
      <c r="R19" s="1"/>
      <c r="S19" s="1"/>
      <c r="T19" s="1"/>
    </row>
    <row r="20" spans="1:20" ht="12.75">
      <c r="A20" s="106" t="s">
        <v>80</v>
      </c>
      <c r="B20" s="107">
        <v>0</v>
      </c>
      <c r="C20" s="108">
        <v>0</v>
      </c>
      <c r="D20" s="108">
        <v>0</v>
      </c>
      <c r="E20" s="108">
        <v>0</v>
      </c>
      <c r="F20" s="108">
        <v>0</v>
      </c>
      <c r="G20" s="108">
        <v>0</v>
      </c>
      <c r="H20" s="108">
        <v>0</v>
      </c>
      <c r="I20" s="108">
        <v>0</v>
      </c>
      <c r="J20" s="108">
        <v>0</v>
      </c>
      <c r="K20" s="97"/>
      <c r="L20" s="97"/>
      <c r="M20" s="1"/>
      <c r="N20" s="1"/>
      <c r="O20" s="1"/>
      <c r="P20" s="1"/>
      <c r="Q20" s="1"/>
      <c r="R20" s="1"/>
      <c r="S20" s="1"/>
      <c r="T20" s="1"/>
    </row>
    <row r="21" spans="1:20" ht="12.75">
      <c r="A21" s="106" t="s">
        <v>81</v>
      </c>
      <c r="B21" s="107">
        <v>27939013.210000001</v>
      </c>
      <c r="C21" s="108">
        <v>0</v>
      </c>
      <c r="D21" s="108">
        <v>0</v>
      </c>
      <c r="E21" s="108">
        <v>0</v>
      </c>
      <c r="F21" s="108">
        <v>27939013.209999997</v>
      </c>
      <c r="G21" s="108">
        <v>0</v>
      </c>
      <c r="H21" s="108">
        <v>0</v>
      </c>
      <c r="I21" s="108">
        <v>0</v>
      </c>
      <c r="J21" s="108">
        <v>0</v>
      </c>
      <c r="K21" s="97"/>
      <c r="L21" s="97"/>
      <c r="M21" s="1"/>
      <c r="N21" s="1"/>
      <c r="O21" s="1"/>
      <c r="P21" s="1"/>
      <c r="Q21" s="1"/>
      <c r="R21" s="1"/>
      <c r="S21" s="1"/>
      <c r="T21" s="1"/>
    </row>
    <row r="22" spans="1:20" ht="12.75">
      <c r="A22" s="106" t="s">
        <v>82</v>
      </c>
      <c r="B22" s="107">
        <v>0</v>
      </c>
      <c r="C22" s="108">
        <v>0</v>
      </c>
      <c r="D22" s="108">
        <v>0</v>
      </c>
      <c r="E22" s="108">
        <v>0</v>
      </c>
      <c r="F22" s="108">
        <v>0</v>
      </c>
      <c r="G22" s="108">
        <v>0</v>
      </c>
      <c r="H22" s="108">
        <v>0</v>
      </c>
      <c r="I22" s="108">
        <v>0</v>
      </c>
      <c r="J22" s="108">
        <v>0</v>
      </c>
      <c r="K22" s="97"/>
      <c r="L22" s="97"/>
      <c r="M22" s="1"/>
      <c r="N22" s="1"/>
      <c r="O22" s="1"/>
      <c r="P22" s="1"/>
      <c r="Q22" s="1"/>
      <c r="R22" s="1"/>
      <c r="S22" s="1"/>
      <c r="T22" s="1"/>
    </row>
    <row r="23" spans="1:20" ht="12.75">
      <c r="A23" s="109" t="s">
        <v>83</v>
      </c>
      <c r="B23" s="110">
        <v>235967356.28999999</v>
      </c>
      <c r="C23" s="110">
        <v>31676.87</v>
      </c>
      <c r="D23" s="110">
        <v>9150806.6799999997</v>
      </c>
      <c r="E23" s="110">
        <v>0</v>
      </c>
      <c r="F23" s="110">
        <v>27939013.209999997</v>
      </c>
      <c r="G23" s="110">
        <v>198845859.52999997</v>
      </c>
      <c r="H23" s="110">
        <v>0</v>
      </c>
      <c r="I23" s="110">
        <v>0</v>
      </c>
      <c r="J23" s="110">
        <v>198845859.52999997</v>
      </c>
      <c r="K23" s="111"/>
      <c r="L23" s="111"/>
      <c r="M23" s="22"/>
      <c r="N23" s="22"/>
      <c r="O23" s="22"/>
      <c r="P23" s="22"/>
      <c r="Q23" s="22"/>
      <c r="R23" s="22"/>
      <c r="S23" s="22"/>
      <c r="T23" s="22"/>
    </row>
    <row r="24" spans="1:20" ht="12.75">
      <c r="A24" s="112" t="s">
        <v>234</v>
      </c>
      <c r="B24" s="113"/>
      <c r="C24" s="113"/>
      <c r="D24" s="113"/>
      <c r="E24" s="113"/>
      <c r="F24" s="113"/>
      <c r="G24" s="113"/>
      <c r="H24" s="113"/>
      <c r="I24" s="113"/>
      <c r="J24" s="114"/>
      <c r="K24" s="97"/>
      <c r="L24" s="97"/>
      <c r="M24" s="1"/>
      <c r="N24" s="1"/>
      <c r="O24" s="1"/>
      <c r="P24" s="1"/>
      <c r="Q24" s="1"/>
      <c r="R24" s="1"/>
      <c r="S24" s="1"/>
      <c r="T24" s="1"/>
    </row>
    <row r="25" spans="1:20" ht="10.5" customHeight="1">
      <c r="A25" s="115">
        <v>0</v>
      </c>
      <c r="B25" s="7"/>
      <c r="C25" s="7"/>
      <c r="D25" s="7"/>
      <c r="E25" s="7"/>
      <c r="F25" s="97"/>
      <c r="G25" s="7"/>
      <c r="H25" s="7"/>
      <c r="I25" s="7"/>
      <c r="J25" s="116"/>
      <c r="K25" s="97"/>
      <c r="L25" s="97"/>
      <c r="M25" s="1"/>
      <c r="N25" s="1"/>
      <c r="O25" s="1"/>
      <c r="P25" s="1"/>
      <c r="Q25" s="1"/>
      <c r="R25" s="1"/>
      <c r="S25" s="1"/>
      <c r="T25" s="1"/>
    </row>
    <row r="26" spans="1:20" ht="12.75">
      <c r="A26" s="117" t="s">
        <v>84</v>
      </c>
      <c r="B26" s="118"/>
      <c r="C26" s="118"/>
      <c r="D26" s="118"/>
      <c r="E26" s="118"/>
      <c r="F26" s="118"/>
      <c r="G26" s="118"/>
      <c r="H26" s="118"/>
      <c r="I26" s="118"/>
      <c r="J26" s="119"/>
      <c r="K26" s="1"/>
      <c r="L26" s="1"/>
      <c r="M26" s="1"/>
      <c r="N26" s="1"/>
      <c r="O26" s="1"/>
      <c r="P26" s="1"/>
      <c r="Q26" s="1"/>
      <c r="R26" s="1"/>
      <c r="S26" s="1"/>
      <c r="T26" s="1"/>
    </row>
    <row r="27" spans="1:20" ht="12.75">
      <c r="A27" s="328" t="s">
        <v>85</v>
      </c>
      <c r="B27" s="320"/>
      <c r="C27" s="320"/>
      <c r="D27" s="320"/>
      <c r="E27" s="320"/>
      <c r="F27" s="320"/>
      <c r="G27" s="320"/>
      <c r="H27" s="320"/>
      <c r="I27" s="320"/>
      <c r="J27" s="321"/>
      <c r="K27" s="1"/>
      <c r="L27" s="1"/>
      <c r="M27" s="1"/>
      <c r="N27" s="1"/>
      <c r="O27" s="1"/>
      <c r="P27" s="1"/>
      <c r="Q27" s="1"/>
      <c r="R27" s="1"/>
      <c r="S27" s="1"/>
      <c r="T27" s="1"/>
    </row>
    <row r="28" spans="1:20" ht="12.75">
      <c r="A28" s="120"/>
      <c r="B28" s="1"/>
      <c r="C28" s="1"/>
      <c r="D28" s="1"/>
      <c r="E28" s="1"/>
      <c r="F28" s="1"/>
      <c r="G28" s="1"/>
      <c r="H28" s="1"/>
      <c r="I28" s="1"/>
      <c r="J28" s="79"/>
      <c r="K28" s="1"/>
      <c r="L28" s="1"/>
      <c r="M28" s="1"/>
      <c r="N28" s="1"/>
      <c r="O28" s="1"/>
      <c r="P28" s="1"/>
      <c r="Q28" s="1"/>
      <c r="R28" s="1"/>
      <c r="S28" s="1"/>
      <c r="T28" s="1"/>
    </row>
    <row r="29" spans="1:20" ht="12.75">
      <c r="A29" s="121" t="s">
        <v>48</v>
      </c>
      <c r="B29" s="78" t="s">
        <v>49</v>
      </c>
      <c r="C29" s="1"/>
      <c r="D29" s="1"/>
      <c r="E29" s="78" t="s">
        <v>50</v>
      </c>
      <c r="G29" s="1"/>
      <c r="H29" s="78" t="s">
        <v>51</v>
      </c>
      <c r="I29" s="1"/>
      <c r="J29" s="79"/>
      <c r="K29" s="1"/>
      <c r="L29" s="1"/>
      <c r="M29" s="1"/>
      <c r="N29" s="1"/>
      <c r="O29" s="1"/>
      <c r="P29" s="1"/>
      <c r="Q29" s="1"/>
      <c r="R29" s="1"/>
      <c r="S29" s="1"/>
      <c r="T29" s="1"/>
    </row>
    <row r="30" spans="1:20" ht="12.75">
      <c r="A30" s="122" t="s">
        <v>52</v>
      </c>
      <c r="B30" s="29" t="s">
        <v>53</v>
      </c>
      <c r="C30" s="1"/>
      <c r="D30" s="1"/>
      <c r="E30" s="29" t="s">
        <v>54</v>
      </c>
      <c r="G30" s="1"/>
      <c r="H30" s="29" t="s">
        <v>55</v>
      </c>
      <c r="I30" s="1"/>
      <c r="J30" s="79"/>
      <c r="K30" s="1"/>
      <c r="L30" s="1"/>
      <c r="M30" s="1"/>
      <c r="N30" s="1"/>
      <c r="O30" s="1"/>
      <c r="P30" s="1"/>
      <c r="Q30" s="1"/>
      <c r="R30" s="1"/>
      <c r="S30" s="1"/>
      <c r="T30" s="1"/>
    </row>
    <row r="31" spans="1:20" ht="12.75">
      <c r="A31" s="81"/>
      <c r="B31" s="82"/>
      <c r="C31" s="82"/>
      <c r="D31" s="82"/>
      <c r="E31" s="83" t="s">
        <v>56</v>
      </c>
      <c r="F31" s="12"/>
      <c r="G31" s="82"/>
      <c r="H31" s="83" t="s">
        <v>57</v>
      </c>
      <c r="I31" s="82"/>
      <c r="J31" s="84"/>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23"/>
      <c r="B35" s="124"/>
      <c r="C35" s="29"/>
      <c r="D35" s="1"/>
      <c r="E35" s="1"/>
      <c r="F35" s="1"/>
      <c r="G35" s="1"/>
      <c r="H35" s="1"/>
      <c r="I35" s="1"/>
      <c r="J35" s="1"/>
      <c r="K35" s="1"/>
      <c r="L35" s="1"/>
      <c r="M35" s="1"/>
      <c r="N35" s="1"/>
      <c r="O35" s="1"/>
      <c r="P35" s="1"/>
      <c r="Q35" s="1"/>
      <c r="R35" s="1"/>
      <c r="S35" s="1"/>
      <c r="T35" s="1"/>
    </row>
    <row r="36" spans="1:20" ht="12.75">
      <c r="A36" s="125"/>
      <c r="B36" s="126"/>
      <c r="C36" s="29"/>
      <c r="D36" s="1"/>
      <c r="E36" s="1"/>
      <c r="F36" s="127"/>
      <c r="G36" s="127"/>
      <c r="H36" s="1"/>
      <c r="I36" s="1"/>
      <c r="J36" s="1"/>
      <c r="K36" s="1"/>
      <c r="L36" s="1"/>
      <c r="M36" s="1"/>
      <c r="N36" s="1"/>
      <c r="O36" s="1"/>
      <c r="P36" s="1"/>
      <c r="Q36" s="1"/>
      <c r="R36" s="1"/>
      <c r="S36" s="1"/>
      <c r="T36" s="1"/>
    </row>
    <row r="37" spans="1:20" ht="12.75">
      <c r="A37" s="125"/>
      <c r="B37" s="126"/>
      <c r="C37" s="29"/>
      <c r="D37" s="1"/>
      <c r="E37" s="1"/>
      <c r="F37" s="1"/>
      <c r="G37" s="127"/>
      <c r="H37" s="1"/>
      <c r="I37" s="1"/>
      <c r="J37" s="1"/>
      <c r="K37" s="1"/>
      <c r="L37" s="1"/>
      <c r="M37" s="1"/>
      <c r="N37" s="1"/>
      <c r="O37" s="1"/>
      <c r="P37" s="1"/>
      <c r="Q37" s="1"/>
      <c r="R37" s="1"/>
      <c r="S37" s="1"/>
      <c r="T37" s="1"/>
    </row>
    <row r="38" spans="1:20" ht="12.75">
      <c r="A38" s="125"/>
      <c r="B38" s="126"/>
      <c r="C38" s="128"/>
      <c r="D38" s="128"/>
      <c r="E38" s="128"/>
      <c r="F38" s="129"/>
      <c r="G38" s="130"/>
      <c r="H38" s="128"/>
      <c r="I38" s="1"/>
      <c r="J38" s="1"/>
      <c r="K38" s="1"/>
      <c r="L38" s="1"/>
      <c r="M38" s="1"/>
      <c r="N38" s="1"/>
      <c r="O38" s="1"/>
      <c r="P38" s="1"/>
      <c r="Q38" s="1"/>
      <c r="R38" s="1"/>
      <c r="S38" s="1"/>
      <c r="T38" s="1"/>
    </row>
    <row r="39" spans="1:20" ht="12.75">
      <c r="A39" s="125"/>
      <c r="B39" s="126"/>
      <c r="C39" s="1"/>
      <c r="D39" s="1"/>
      <c r="E39" s="1"/>
      <c r="F39" s="1"/>
      <c r="G39" s="1"/>
      <c r="H39" s="1"/>
      <c r="I39" s="1"/>
      <c r="J39" s="1"/>
      <c r="K39" s="1"/>
      <c r="L39" s="1"/>
      <c r="M39" s="1"/>
      <c r="N39" s="1"/>
      <c r="O39" s="1"/>
      <c r="P39" s="1"/>
      <c r="Q39" s="1"/>
      <c r="R39" s="1"/>
      <c r="S39" s="1"/>
      <c r="T39" s="1"/>
    </row>
    <row r="40" spans="1:20" ht="12.75">
      <c r="A40" s="131"/>
      <c r="B40" s="124"/>
      <c r="C40" s="1"/>
      <c r="D40" s="1"/>
      <c r="E40" s="1"/>
      <c r="F40" s="1"/>
      <c r="G40" s="132"/>
      <c r="H40" s="1"/>
      <c r="I40" s="1"/>
      <c r="J40" s="1"/>
      <c r="K40" s="1"/>
      <c r="L40" s="1"/>
      <c r="M40" s="1"/>
      <c r="N40" s="1"/>
      <c r="O40" s="1"/>
      <c r="P40" s="1"/>
      <c r="Q40" s="1"/>
      <c r="R40" s="1"/>
      <c r="S40" s="1"/>
      <c r="T40" s="1"/>
    </row>
    <row r="41" spans="1:20" ht="12.75">
      <c r="A41" s="1"/>
      <c r="B41" s="1"/>
      <c r="C41" s="1"/>
      <c r="D41" s="1"/>
      <c r="E41" s="1"/>
      <c r="F41" s="1"/>
      <c r="G41" s="132"/>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1:J1"/>
    <mergeCell ref="A2:J2"/>
    <mergeCell ref="A3:J3"/>
    <mergeCell ref="A4:J4"/>
    <mergeCell ref="A5:J5"/>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s>
  <printOptions horizontalCentered="1" gridLines="1"/>
  <pageMargins left="0.7" right="0.7"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T850"/>
  <sheetViews>
    <sheetView showGridLines="0" workbookViewId="0">
      <selection activeCell="C18" sqref="C18"/>
    </sheetView>
  </sheetViews>
  <sheetFormatPr defaultColWidth="12.5703125" defaultRowHeight="15.75" customHeight="1"/>
  <cols>
    <col min="1" max="1" width="42.5703125" customWidth="1"/>
    <col min="2" max="2" width="23.5703125" customWidth="1"/>
    <col min="3" max="3" width="43.140625" customWidth="1"/>
    <col min="4" max="4" width="11.85546875" customWidth="1"/>
    <col min="5" max="5" width="15.42578125" customWidth="1"/>
    <col min="6" max="6" width="13.42578125" customWidth="1"/>
    <col min="7" max="7" width="21.5703125" customWidth="1"/>
    <col min="8" max="8" width="14.140625" customWidth="1"/>
    <col min="9" max="9" width="16.140625" customWidth="1"/>
    <col min="10" max="10" width="17.7109375" customWidth="1"/>
    <col min="11" max="11" width="9.7109375" customWidth="1"/>
    <col min="12" max="12" width="9.28515625" customWidth="1"/>
    <col min="13" max="13" width="9.85546875" customWidth="1"/>
    <col min="14" max="14" width="10.140625" customWidth="1"/>
    <col min="15" max="15" width="10.42578125" customWidth="1"/>
  </cols>
  <sheetData>
    <row r="1" spans="1:20" ht="12.75">
      <c r="A1" s="325" t="s">
        <v>0</v>
      </c>
      <c r="B1" s="326"/>
      <c r="C1" s="327"/>
      <c r="D1" s="91"/>
      <c r="E1" s="91"/>
      <c r="F1" s="91"/>
      <c r="G1" s="91"/>
      <c r="H1" s="91"/>
      <c r="I1" s="91"/>
      <c r="J1" s="91"/>
      <c r="K1" s="91"/>
      <c r="L1" s="91"/>
      <c r="M1" s="91"/>
      <c r="N1" s="91"/>
      <c r="O1" s="92"/>
      <c r="P1" s="1"/>
      <c r="Q1" s="1"/>
      <c r="R1" s="1"/>
      <c r="S1" s="1"/>
      <c r="T1" s="1"/>
    </row>
    <row r="2" spans="1:20" ht="12.75">
      <c r="A2" s="309" t="s">
        <v>1</v>
      </c>
      <c r="B2" s="310"/>
      <c r="C2" s="311"/>
      <c r="D2" s="91"/>
      <c r="E2" s="91"/>
      <c r="F2" s="91"/>
      <c r="G2" s="91"/>
      <c r="H2" s="91"/>
      <c r="I2" s="91"/>
      <c r="J2" s="91"/>
      <c r="K2" s="91"/>
      <c r="L2" s="91"/>
      <c r="M2" s="91"/>
      <c r="N2" s="91"/>
      <c r="O2" s="92"/>
      <c r="P2" s="1"/>
      <c r="Q2" s="1"/>
      <c r="R2" s="1"/>
      <c r="S2" s="1"/>
      <c r="T2" s="1"/>
    </row>
    <row r="3" spans="1:20" ht="12.75">
      <c r="A3" s="309" t="s">
        <v>2</v>
      </c>
      <c r="B3" s="310"/>
      <c r="C3" s="311"/>
      <c r="D3" s="91"/>
      <c r="E3" s="91"/>
      <c r="F3" s="91"/>
      <c r="G3" s="91"/>
      <c r="H3" s="91"/>
      <c r="I3" s="91"/>
      <c r="J3" s="91"/>
      <c r="K3" s="91"/>
      <c r="L3" s="91"/>
      <c r="M3" s="91"/>
      <c r="N3" s="91"/>
      <c r="O3" s="92"/>
      <c r="P3" s="1"/>
      <c r="Q3" s="1"/>
      <c r="R3" s="1"/>
      <c r="S3" s="1"/>
      <c r="T3" s="1"/>
    </row>
    <row r="4" spans="1:20" ht="12.75">
      <c r="A4" s="309" t="s">
        <v>3</v>
      </c>
      <c r="B4" s="310"/>
      <c r="C4" s="311"/>
      <c r="D4" s="91"/>
      <c r="E4" s="91"/>
      <c r="F4" s="91"/>
      <c r="G4" s="91"/>
      <c r="H4" s="91"/>
      <c r="I4" s="91"/>
      <c r="J4" s="91"/>
      <c r="K4" s="91"/>
      <c r="L4" s="91"/>
      <c r="M4" s="91"/>
      <c r="N4" s="91"/>
      <c r="O4" s="92"/>
      <c r="P4" s="1"/>
      <c r="Q4" s="1"/>
      <c r="R4" s="1"/>
      <c r="S4" s="1"/>
      <c r="T4" s="1"/>
    </row>
    <row r="5" spans="1:20" ht="12.75">
      <c r="A5" s="312" t="s">
        <v>92</v>
      </c>
      <c r="B5" s="310"/>
      <c r="C5" s="311"/>
      <c r="D5" s="93"/>
      <c r="E5" s="93"/>
      <c r="F5" s="93"/>
      <c r="G5" s="93"/>
      <c r="H5" s="93"/>
      <c r="I5" s="93"/>
      <c r="J5" s="93"/>
      <c r="K5" s="93"/>
      <c r="L5" s="93"/>
      <c r="M5" s="93"/>
      <c r="N5" s="93"/>
      <c r="O5" s="94"/>
      <c r="P5" s="1"/>
      <c r="Q5" s="1"/>
      <c r="R5" s="1"/>
      <c r="S5" s="1"/>
      <c r="T5" s="1"/>
    </row>
    <row r="6" spans="1:20" ht="12.75">
      <c r="A6" s="309" t="s">
        <v>5</v>
      </c>
      <c r="B6" s="310"/>
      <c r="C6" s="311"/>
      <c r="D6" s="91"/>
      <c r="E6" s="91"/>
      <c r="F6" s="91"/>
      <c r="G6" s="91"/>
      <c r="H6" s="91"/>
      <c r="I6" s="91"/>
      <c r="J6" s="91"/>
      <c r="K6" s="91"/>
      <c r="L6" s="91"/>
      <c r="M6" s="91"/>
      <c r="N6" s="91"/>
      <c r="O6" s="92"/>
      <c r="P6" s="1"/>
      <c r="Q6" s="1"/>
      <c r="R6" s="1"/>
      <c r="S6" s="1"/>
      <c r="T6" s="1"/>
    </row>
    <row r="7" spans="1:20" ht="12.75">
      <c r="A7" s="329" t="s">
        <v>108</v>
      </c>
      <c r="B7" s="295"/>
      <c r="C7" s="296"/>
      <c r="D7" s="95"/>
      <c r="E7" s="95"/>
      <c r="F7" s="95"/>
      <c r="G7" s="95"/>
      <c r="H7" s="95"/>
      <c r="I7" s="95"/>
      <c r="J7" s="95"/>
      <c r="K7" s="95"/>
      <c r="L7" s="95"/>
      <c r="M7" s="95"/>
      <c r="N7" s="95"/>
      <c r="O7" s="96"/>
      <c r="P7" s="1"/>
      <c r="Q7" s="1"/>
      <c r="R7" s="1"/>
      <c r="S7" s="1"/>
      <c r="T7" s="1"/>
    </row>
    <row r="8" spans="1:20" ht="12.75">
      <c r="A8" s="331" t="s">
        <v>109</v>
      </c>
      <c r="B8" s="295"/>
      <c r="C8" s="296"/>
      <c r="D8" s="133"/>
      <c r="E8" s="133"/>
      <c r="F8" s="133"/>
      <c r="G8" s="133"/>
      <c r="H8" s="133"/>
      <c r="I8" s="133"/>
      <c r="J8" s="134"/>
      <c r="K8" s="97"/>
      <c r="L8" s="97"/>
      <c r="M8" s="1"/>
      <c r="N8" s="1"/>
      <c r="O8" s="1"/>
      <c r="P8" s="1"/>
      <c r="Q8" s="1"/>
      <c r="R8" s="1"/>
      <c r="S8" s="1"/>
      <c r="T8" s="1"/>
    </row>
    <row r="9" spans="1:20" ht="12.75">
      <c r="A9" s="3" t="s">
        <v>93</v>
      </c>
      <c r="C9" s="99" t="s">
        <v>60</v>
      </c>
      <c r="D9" s="135"/>
      <c r="E9" s="98"/>
      <c r="F9" s="98"/>
      <c r="G9" s="98"/>
      <c r="H9" s="98"/>
      <c r="I9" s="98"/>
      <c r="J9" s="136" t="s">
        <v>60</v>
      </c>
      <c r="K9" s="97"/>
      <c r="L9" s="97"/>
      <c r="M9" s="1"/>
      <c r="N9" s="1"/>
      <c r="O9" s="1"/>
      <c r="P9" s="1"/>
      <c r="Q9" s="1"/>
      <c r="R9" s="1"/>
      <c r="S9" s="1"/>
      <c r="T9" s="1"/>
    </row>
    <row r="10" spans="1:20" ht="12.75">
      <c r="A10" s="137" t="s">
        <v>94</v>
      </c>
      <c r="B10" s="335" t="s">
        <v>95</v>
      </c>
      <c r="C10" s="302"/>
      <c r="D10" s="138"/>
      <c r="E10" s="138"/>
      <c r="F10" s="133"/>
      <c r="G10" s="138"/>
      <c r="H10" s="133"/>
      <c r="I10" s="138"/>
      <c r="J10" s="138"/>
      <c r="K10" s="97"/>
      <c r="L10" s="97"/>
      <c r="N10" s="1"/>
      <c r="O10" s="1"/>
      <c r="P10" s="1"/>
      <c r="Q10" s="1"/>
      <c r="R10" s="1"/>
      <c r="S10" s="1"/>
      <c r="T10" s="1"/>
    </row>
    <row r="11" spans="1:20" ht="12.75">
      <c r="A11" s="139" t="s">
        <v>94</v>
      </c>
      <c r="B11" s="336"/>
      <c r="C11" s="302"/>
      <c r="D11" s="140"/>
      <c r="E11" s="140"/>
      <c r="F11" s="140"/>
      <c r="G11" s="140"/>
      <c r="H11" s="140"/>
      <c r="I11" s="140"/>
      <c r="J11" s="140"/>
      <c r="K11" s="97"/>
      <c r="L11" s="97"/>
      <c r="M11" s="1"/>
      <c r="N11" s="1"/>
      <c r="O11" s="1"/>
      <c r="P11" s="1"/>
      <c r="Q11" s="1"/>
      <c r="R11" s="1"/>
      <c r="S11" s="1"/>
      <c r="T11" s="1"/>
    </row>
    <row r="12" spans="1:20" ht="12.75">
      <c r="A12" s="141" t="s">
        <v>96</v>
      </c>
      <c r="B12" s="337">
        <v>37830131985.440002</v>
      </c>
      <c r="C12" s="296"/>
      <c r="D12" s="142"/>
      <c r="E12" s="142"/>
      <c r="F12" s="142"/>
      <c r="G12" s="142"/>
      <c r="H12" s="142"/>
      <c r="I12" s="142"/>
      <c r="J12" s="142"/>
      <c r="K12" s="97"/>
      <c r="L12" s="97"/>
      <c r="M12" s="1"/>
      <c r="N12" s="1"/>
      <c r="O12" s="1"/>
      <c r="P12" s="1"/>
      <c r="Q12" s="1"/>
      <c r="R12" s="1"/>
      <c r="S12" s="1"/>
      <c r="T12" s="1"/>
    </row>
    <row r="13" spans="1:20" ht="12.75">
      <c r="A13" s="143" t="s">
        <v>97</v>
      </c>
      <c r="B13" s="338">
        <v>37789672693.560005</v>
      </c>
      <c r="C13" s="321"/>
      <c r="D13" s="142"/>
      <c r="E13" s="142"/>
      <c r="F13" s="142"/>
      <c r="G13" s="142"/>
      <c r="H13" s="142"/>
      <c r="I13" s="142"/>
      <c r="J13" s="142"/>
      <c r="K13" s="97"/>
      <c r="L13" s="97"/>
      <c r="M13" s="1"/>
      <c r="N13" s="1"/>
      <c r="O13" s="1"/>
      <c r="P13" s="1"/>
      <c r="Q13" s="1"/>
      <c r="R13" s="1"/>
      <c r="S13" s="1"/>
      <c r="T13" s="1"/>
    </row>
    <row r="14" spans="1:20" ht="12.75">
      <c r="A14" s="144"/>
      <c r="B14" s="145"/>
      <c r="C14" s="146"/>
      <c r="D14" s="145"/>
      <c r="E14" s="145"/>
      <c r="F14" s="145"/>
      <c r="G14" s="145"/>
      <c r="H14" s="145"/>
      <c r="I14" s="145"/>
      <c r="J14" s="145"/>
      <c r="K14" s="97"/>
      <c r="L14" s="97"/>
      <c r="M14" s="1"/>
      <c r="N14" s="1"/>
      <c r="O14" s="1"/>
      <c r="P14" s="1"/>
      <c r="Q14" s="1"/>
      <c r="R14" s="1"/>
      <c r="S14" s="1"/>
      <c r="T14" s="1"/>
    </row>
    <row r="15" spans="1:20" ht="12.75">
      <c r="A15" s="315" t="s">
        <v>7</v>
      </c>
      <c r="B15" s="334" t="s">
        <v>98</v>
      </c>
      <c r="C15" s="302"/>
      <c r="D15" s="145"/>
      <c r="E15" s="145"/>
      <c r="F15" s="145"/>
      <c r="G15" s="145"/>
      <c r="H15" s="145"/>
      <c r="I15" s="145"/>
      <c r="J15" s="145"/>
      <c r="K15" s="97"/>
      <c r="L15" s="97"/>
      <c r="M15" s="1"/>
      <c r="N15" s="1"/>
      <c r="O15" s="1"/>
      <c r="P15" s="1"/>
      <c r="Q15" s="1"/>
      <c r="R15" s="1"/>
      <c r="S15" s="1"/>
      <c r="T15" s="1"/>
    </row>
    <row r="16" spans="1:20" ht="12.75">
      <c r="A16" s="317"/>
      <c r="B16" s="101" t="s">
        <v>30</v>
      </c>
      <c r="C16" s="100" t="s">
        <v>99</v>
      </c>
      <c r="D16" s="142"/>
      <c r="E16" s="142"/>
      <c r="F16" s="142"/>
      <c r="G16" s="142"/>
      <c r="H16" s="142"/>
      <c r="I16" s="142"/>
      <c r="J16" s="142"/>
      <c r="K16" s="97"/>
      <c r="L16" s="97"/>
      <c r="M16" s="1"/>
      <c r="N16" s="1"/>
      <c r="O16" s="1"/>
      <c r="P16" s="1"/>
      <c r="Q16" s="1"/>
      <c r="R16" s="1"/>
      <c r="S16" s="1"/>
      <c r="T16" s="1"/>
    </row>
    <row r="17" spans="1:20" ht="12.75">
      <c r="A17" s="141" t="s">
        <v>100</v>
      </c>
      <c r="B17" s="142">
        <v>408418633.53999996</v>
      </c>
      <c r="C17" s="147">
        <v>1.0807678511849121</v>
      </c>
      <c r="D17" s="142"/>
      <c r="E17" s="142"/>
      <c r="F17" s="142"/>
      <c r="G17" s="142"/>
      <c r="H17" s="142"/>
      <c r="I17" s="142"/>
      <c r="J17" s="142"/>
      <c r="K17" s="97"/>
      <c r="L17" s="97"/>
      <c r="M17" s="1"/>
      <c r="N17" s="1"/>
      <c r="O17" s="1"/>
      <c r="P17" s="1"/>
      <c r="Q17" s="1"/>
      <c r="R17" s="1"/>
      <c r="S17" s="1"/>
      <c r="T17" s="1"/>
    </row>
    <row r="18" spans="1:20" ht="12.75">
      <c r="A18" s="141" t="s">
        <v>101</v>
      </c>
      <c r="B18" s="142">
        <v>510160581.36000001</v>
      </c>
      <c r="C18" s="147">
        <v>1.3499999999919026</v>
      </c>
      <c r="D18" s="142"/>
      <c r="E18" s="148"/>
      <c r="F18" s="142"/>
      <c r="G18" s="142"/>
      <c r="H18" s="142"/>
      <c r="I18" s="142"/>
      <c r="J18" s="142"/>
      <c r="K18" s="97"/>
      <c r="L18" s="97"/>
      <c r="M18" s="1"/>
      <c r="N18" s="1"/>
      <c r="O18" s="1"/>
      <c r="P18" s="1"/>
      <c r="Q18" s="1"/>
      <c r="R18" s="1"/>
      <c r="S18" s="1"/>
      <c r="T18" s="1"/>
    </row>
    <row r="19" spans="1:20" ht="12.75">
      <c r="A19" s="141" t="s">
        <v>102</v>
      </c>
      <c r="B19" s="142">
        <v>484652552.29000002</v>
      </c>
      <c r="C19" s="147">
        <v>1.2825</v>
      </c>
      <c r="D19" s="142"/>
      <c r="E19" s="148"/>
      <c r="F19" s="142"/>
      <c r="G19" s="142"/>
      <c r="H19" s="142"/>
      <c r="I19" s="142"/>
      <c r="J19" s="142"/>
      <c r="K19" s="97"/>
      <c r="L19" s="97"/>
      <c r="M19" s="1"/>
      <c r="N19" s="1"/>
      <c r="O19" s="1"/>
      <c r="P19" s="1"/>
      <c r="Q19" s="1"/>
      <c r="R19" s="1"/>
      <c r="S19" s="1"/>
      <c r="T19" s="1"/>
    </row>
    <row r="20" spans="1:20" ht="16.5" customHeight="1">
      <c r="A20" s="143" t="s">
        <v>103</v>
      </c>
      <c r="B20" s="149">
        <v>459144523.22000003</v>
      </c>
      <c r="C20" s="150">
        <v>1.2149999999999999</v>
      </c>
      <c r="D20" s="142"/>
      <c r="E20" s="148"/>
      <c r="F20" s="142"/>
      <c r="G20" s="142"/>
      <c r="H20" s="142"/>
      <c r="I20" s="142"/>
      <c r="J20" s="142"/>
      <c r="K20" s="97"/>
      <c r="L20" s="97"/>
      <c r="M20" s="1"/>
      <c r="N20" s="1"/>
      <c r="O20" s="1"/>
      <c r="P20" s="1"/>
      <c r="Q20" s="1"/>
      <c r="R20" s="1"/>
      <c r="S20" s="1"/>
      <c r="T20" s="1"/>
    </row>
    <row r="21" spans="1:20" ht="12.75">
      <c r="A21" s="151"/>
      <c r="B21" s="142"/>
      <c r="C21" s="152"/>
      <c r="D21" s="142"/>
      <c r="E21" s="142"/>
      <c r="F21" s="142"/>
      <c r="G21" s="142"/>
      <c r="H21" s="142"/>
      <c r="I21" s="142"/>
      <c r="J21" s="142"/>
      <c r="K21" s="97"/>
      <c r="L21" s="97"/>
      <c r="M21" s="1"/>
      <c r="N21" s="1"/>
      <c r="O21" s="1"/>
      <c r="P21" s="1"/>
      <c r="Q21" s="1"/>
      <c r="R21" s="1"/>
      <c r="S21" s="1"/>
      <c r="T21" s="1"/>
    </row>
    <row r="22" spans="1:20" ht="50.25" customHeight="1">
      <c r="A22" s="153" t="s">
        <v>104</v>
      </c>
      <c r="B22" s="154" t="s">
        <v>105</v>
      </c>
      <c r="C22" s="155" t="s">
        <v>106</v>
      </c>
      <c r="D22" s="156"/>
      <c r="E22" s="156"/>
      <c r="F22" s="156"/>
      <c r="G22" s="156"/>
      <c r="H22" s="156"/>
      <c r="I22" s="156"/>
      <c r="J22" s="156"/>
      <c r="K22" s="111"/>
      <c r="L22" s="111"/>
      <c r="M22" s="22"/>
      <c r="N22" s="22"/>
      <c r="O22" s="22"/>
      <c r="P22" s="22"/>
      <c r="Q22" s="22"/>
      <c r="R22" s="22"/>
      <c r="S22" s="22"/>
      <c r="T22" s="22"/>
    </row>
    <row r="23" spans="1:20" ht="16.5" customHeight="1">
      <c r="A23" s="157" t="s">
        <v>107</v>
      </c>
      <c r="B23" s="158">
        <v>0</v>
      </c>
      <c r="C23" s="158">
        <v>198845859.52999997</v>
      </c>
      <c r="D23" s="159"/>
      <c r="E23" s="159"/>
      <c r="F23" s="159"/>
      <c r="G23" s="159"/>
      <c r="H23" s="159"/>
      <c r="I23" s="159"/>
      <c r="J23" s="159"/>
      <c r="K23" s="97"/>
      <c r="L23" s="97"/>
      <c r="M23" s="1"/>
      <c r="N23" s="1"/>
      <c r="O23" s="1"/>
      <c r="P23" s="1"/>
      <c r="Q23" s="1"/>
      <c r="R23" s="1"/>
      <c r="S23" s="1"/>
      <c r="T23" s="1"/>
    </row>
    <row r="24" spans="1:20" ht="12.75">
      <c r="A24" s="160" t="s">
        <v>234</v>
      </c>
      <c r="B24" s="113"/>
      <c r="C24" s="114"/>
      <c r="D24" s="161"/>
      <c r="E24" s="113"/>
      <c r="F24" s="113"/>
      <c r="G24" s="113"/>
      <c r="H24" s="113"/>
      <c r="I24" s="113"/>
      <c r="J24" s="113"/>
      <c r="K24" s="97"/>
      <c r="L24" s="97"/>
      <c r="M24" s="1"/>
      <c r="N24" s="1"/>
      <c r="O24" s="1"/>
      <c r="P24" s="1"/>
      <c r="Q24" s="1"/>
      <c r="R24" s="1"/>
      <c r="S24" s="1"/>
      <c r="T24" s="1"/>
    </row>
    <row r="25" spans="1:20" ht="10.5" customHeight="1">
      <c r="A25" s="72">
        <v>0</v>
      </c>
      <c r="C25" s="76"/>
      <c r="K25" s="97"/>
      <c r="L25" s="97"/>
      <c r="M25" s="1"/>
      <c r="N25" s="1"/>
      <c r="O25" s="1"/>
      <c r="P25" s="1"/>
      <c r="Q25" s="1"/>
      <c r="R25" s="1"/>
      <c r="S25" s="1"/>
      <c r="T25" s="1"/>
    </row>
    <row r="26" spans="1:20" ht="12.75">
      <c r="A26" s="162" t="s">
        <v>48</v>
      </c>
      <c r="B26" s="163" t="s">
        <v>50</v>
      </c>
      <c r="C26" s="9"/>
      <c r="D26" s="1"/>
      <c r="E26" s="1"/>
      <c r="G26" s="1"/>
      <c r="H26" s="1"/>
      <c r="I26" s="1"/>
      <c r="J26" s="1"/>
      <c r="K26" s="1"/>
      <c r="L26" s="1"/>
      <c r="M26" s="1"/>
      <c r="N26" s="1"/>
      <c r="O26" s="1"/>
      <c r="P26" s="1"/>
      <c r="Q26" s="1"/>
      <c r="R26" s="1"/>
      <c r="S26" s="1"/>
      <c r="T26" s="1"/>
    </row>
    <row r="27" spans="1:20" ht="12.75">
      <c r="A27" s="164" t="s">
        <v>52</v>
      </c>
      <c r="B27" s="165" t="s">
        <v>54</v>
      </c>
      <c r="C27" s="76"/>
      <c r="D27" s="1"/>
      <c r="E27" s="1"/>
      <c r="G27" s="1"/>
      <c r="H27" s="1"/>
      <c r="I27" s="1"/>
      <c r="J27" s="1"/>
      <c r="K27" s="1"/>
      <c r="L27" s="1"/>
      <c r="M27" s="1"/>
      <c r="N27" s="1"/>
      <c r="O27" s="1"/>
      <c r="P27" s="1"/>
      <c r="Q27" s="1"/>
      <c r="R27" s="1"/>
      <c r="S27" s="1"/>
      <c r="T27" s="1"/>
    </row>
    <row r="28" spans="1:20" ht="12.75">
      <c r="A28" s="120"/>
      <c r="B28" s="165" t="s">
        <v>56</v>
      </c>
      <c r="C28" s="76"/>
      <c r="D28" s="1"/>
      <c r="E28" s="1"/>
      <c r="G28" s="1"/>
      <c r="H28" s="1"/>
      <c r="I28" s="1"/>
      <c r="J28" s="1"/>
      <c r="K28" s="1"/>
      <c r="L28" s="1"/>
      <c r="M28" s="1"/>
      <c r="N28" s="1"/>
      <c r="O28" s="1"/>
      <c r="P28" s="1"/>
      <c r="Q28" s="1"/>
      <c r="R28" s="1"/>
      <c r="S28" s="1"/>
      <c r="T28" s="1"/>
    </row>
    <row r="29" spans="1:20" ht="12.75">
      <c r="A29" s="120"/>
      <c r="B29" s="29"/>
      <c r="C29" s="76"/>
      <c r="D29" s="1"/>
      <c r="E29" s="1"/>
      <c r="G29" s="1"/>
      <c r="H29" s="1"/>
      <c r="I29" s="1"/>
      <c r="J29" s="1"/>
      <c r="K29" s="1"/>
      <c r="L29" s="1"/>
      <c r="M29" s="1"/>
      <c r="N29" s="1"/>
      <c r="O29" s="1"/>
      <c r="P29" s="1"/>
      <c r="Q29" s="1"/>
      <c r="R29" s="1"/>
      <c r="S29" s="1"/>
      <c r="T29" s="1"/>
    </row>
    <row r="30" spans="1:20" ht="12.75">
      <c r="A30" s="166" t="s">
        <v>49</v>
      </c>
      <c r="B30" s="78" t="s">
        <v>51</v>
      </c>
      <c r="C30" s="76"/>
      <c r="D30" s="1"/>
      <c r="E30" s="1"/>
      <c r="G30" s="1"/>
      <c r="H30" s="1"/>
      <c r="I30" s="1"/>
      <c r="J30" s="1"/>
      <c r="K30" s="1"/>
      <c r="L30" s="1"/>
      <c r="M30" s="1"/>
      <c r="N30" s="1"/>
      <c r="O30" s="1"/>
      <c r="P30" s="1"/>
      <c r="Q30" s="1"/>
      <c r="R30" s="1"/>
      <c r="S30" s="1"/>
      <c r="T30" s="1"/>
    </row>
    <row r="31" spans="1:20" ht="12.75">
      <c r="A31" s="164" t="s">
        <v>53</v>
      </c>
      <c r="B31" s="29" t="s">
        <v>55</v>
      </c>
      <c r="C31" s="79"/>
      <c r="D31" s="1"/>
      <c r="E31" s="1"/>
      <c r="F31" s="1"/>
      <c r="G31" s="1"/>
      <c r="H31" s="1"/>
      <c r="I31" s="1"/>
      <c r="J31" s="1"/>
      <c r="K31" s="1"/>
      <c r="L31" s="1"/>
      <c r="M31" s="1"/>
      <c r="N31" s="1"/>
      <c r="O31" s="1"/>
      <c r="P31" s="1"/>
      <c r="Q31" s="1"/>
      <c r="R31" s="1"/>
      <c r="S31" s="1"/>
      <c r="T31" s="1"/>
    </row>
    <row r="32" spans="1:20" ht="12.75">
      <c r="A32" s="167"/>
      <c r="B32" s="83" t="s">
        <v>57</v>
      </c>
      <c r="C32" s="84"/>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
      <c r="B35" s="1"/>
      <c r="C35" s="1"/>
      <c r="D35" s="1"/>
      <c r="E35" s="1"/>
      <c r="F35" s="1"/>
      <c r="G35" s="1"/>
      <c r="H35" s="1"/>
      <c r="I35" s="1"/>
      <c r="J35" s="1"/>
      <c r="K35" s="1"/>
      <c r="L35" s="1"/>
      <c r="M35" s="1"/>
      <c r="N35" s="1"/>
      <c r="O35" s="1"/>
      <c r="P35" s="1"/>
      <c r="Q35" s="1"/>
      <c r="R35" s="1"/>
      <c r="S35" s="1"/>
      <c r="T35" s="1"/>
    </row>
    <row r="36" spans="1:20" ht="12.75">
      <c r="A36" s="1"/>
      <c r="B36" s="1"/>
      <c r="C36" s="1"/>
      <c r="D36" s="1"/>
      <c r="E36" s="1"/>
      <c r="F36" s="1"/>
      <c r="G36" s="1"/>
      <c r="H36" s="1"/>
      <c r="I36" s="1"/>
      <c r="J36" s="1"/>
      <c r="K36" s="1"/>
      <c r="L36" s="1"/>
      <c r="M36" s="1"/>
      <c r="N36" s="1"/>
      <c r="O36" s="1"/>
      <c r="P36" s="1"/>
      <c r="Q36" s="1"/>
      <c r="R36" s="1"/>
      <c r="S36" s="1"/>
      <c r="T36" s="1"/>
    </row>
    <row r="37" spans="1:20" ht="12.75">
      <c r="A37" s="1"/>
      <c r="B37" s="1"/>
      <c r="C37" s="1"/>
      <c r="D37" s="1"/>
      <c r="E37" s="1"/>
      <c r="F37" s="1"/>
      <c r="G37" s="1"/>
      <c r="H37" s="1"/>
      <c r="I37" s="1"/>
      <c r="J37" s="1"/>
      <c r="K37" s="1"/>
      <c r="L37" s="1"/>
      <c r="M37" s="1"/>
      <c r="N37" s="1"/>
      <c r="O37" s="1"/>
      <c r="P37" s="1"/>
      <c r="Q37" s="1"/>
      <c r="R37" s="1"/>
      <c r="S37" s="1"/>
      <c r="T37" s="1"/>
    </row>
    <row r="38" spans="1:20" ht="12.75">
      <c r="A38" s="1"/>
      <c r="B38" s="1"/>
      <c r="C38" s="1"/>
      <c r="D38" s="1"/>
      <c r="E38" s="1"/>
      <c r="F38" s="1"/>
      <c r="G38" s="1"/>
      <c r="H38" s="1"/>
      <c r="I38" s="1"/>
      <c r="J38" s="1"/>
      <c r="K38" s="1"/>
      <c r="L38" s="1"/>
      <c r="M38" s="1"/>
      <c r="N38" s="1"/>
      <c r="O38" s="1"/>
      <c r="P38" s="1"/>
      <c r="Q38" s="1"/>
      <c r="R38" s="1"/>
      <c r="S38" s="1"/>
      <c r="T38" s="1"/>
    </row>
    <row r="39" spans="1:20" ht="12.75">
      <c r="A39" s="1"/>
      <c r="B39" s="1"/>
      <c r="C39" s="1"/>
      <c r="D39" s="1"/>
      <c r="E39" s="1"/>
      <c r="F39" s="1"/>
      <c r="G39" s="1"/>
      <c r="H39" s="1"/>
      <c r="I39" s="1"/>
      <c r="J39" s="1"/>
      <c r="K39" s="1"/>
      <c r="L39" s="1"/>
      <c r="M39" s="1"/>
      <c r="N39" s="1"/>
      <c r="O39" s="1"/>
      <c r="P39" s="1"/>
      <c r="Q39" s="1"/>
      <c r="R39" s="1"/>
      <c r="S39" s="1"/>
      <c r="T39" s="1"/>
    </row>
    <row r="40" spans="1:20" ht="12.75">
      <c r="A40" s="1"/>
      <c r="B40" s="1"/>
      <c r="C40" s="1"/>
      <c r="D40" s="1"/>
      <c r="E40" s="1"/>
      <c r="F40" s="1"/>
      <c r="G40" s="1"/>
      <c r="H40" s="1"/>
      <c r="I40" s="1"/>
      <c r="J40" s="1"/>
      <c r="K40" s="1"/>
      <c r="L40" s="1"/>
      <c r="M40" s="1"/>
      <c r="N40" s="1"/>
      <c r="O40" s="1"/>
      <c r="P40" s="1"/>
      <c r="Q40" s="1"/>
      <c r="R40" s="1"/>
      <c r="S40" s="1"/>
      <c r="T40" s="1"/>
    </row>
    <row r="41" spans="1:20" ht="12.75">
      <c r="A41" s="1"/>
      <c r="B41" s="1"/>
      <c r="C41" s="1"/>
      <c r="D41" s="1"/>
      <c r="E41" s="1"/>
      <c r="F41" s="1"/>
      <c r="G41" s="1"/>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row r="784" spans="1:20" ht="12.75">
      <c r="A784" s="1"/>
      <c r="B784" s="1"/>
      <c r="C784" s="1"/>
      <c r="D784" s="1"/>
      <c r="E784" s="1"/>
      <c r="F784" s="1"/>
      <c r="G784" s="1"/>
      <c r="H784" s="1"/>
      <c r="I784" s="1"/>
      <c r="J784" s="1"/>
      <c r="K784" s="1"/>
      <c r="L784" s="1"/>
      <c r="M784" s="1"/>
      <c r="N784" s="1"/>
      <c r="O784" s="1"/>
      <c r="P784" s="1"/>
      <c r="Q784" s="1"/>
      <c r="R784" s="1"/>
      <c r="S784" s="1"/>
      <c r="T784" s="1"/>
    </row>
    <row r="785" spans="1:20" ht="12.75">
      <c r="A785" s="1"/>
      <c r="B785" s="1"/>
      <c r="C785" s="1"/>
      <c r="D785" s="1"/>
      <c r="E785" s="1"/>
      <c r="F785" s="1"/>
      <c r="G785" s="1"/>
      <c r="H785" s="1"/>
      <c r="I785" s="1"/>
      <c r="J785" s="1"/>
      <c r="K785" s="1"/>
      <c r="L785" s="1"/>
      <c r="M785" s="1"/>
      <c r="N785" s="1"/>
      <c r="O785" s="1"/>
      <c r="P785" s="1"/>
      <c r="Q785" s="1"/>
      <c r="R785" s="1"/>
      <c r="S785" s="1"/>
      <c r="T785" s="1"/>
    </row>
    <row r="786" spans="1:20" ht="12.75">
      <c r="A786" s="1"/>
      <c r="B786" s="1"/>
      <c r="C786" s="1"/>
      <c r="D786" s="1"/>
      <c r="E786" s="1"/>
      <c r="F786" s="1"/>
      <c r="G786" s="1"/>
      <c r="H786" s="1"/>
      <c r="I786" s="1"/>
      <c r="J786" s="1"/>
      <c r="K786" s="1"/>
      <c r="L786" s="1"/>
      <c r="M786" s="1"/>
      <c r="N786" s="1"/>
      <c r="O786" s="1"/>
      <c r="P786" s="1"/>
      <c r="Q786" s="1"/>
      <c r="R786" s="1"/>
      <c r="S786" s="1"/>
      <c r="T786" s="1"/>
    </row>
    <row r="787" spans="1:20" ht="12.75">
      <c r="A787" s="1"/>
      <c r="B787" s="1"/>
      <c r="C787" s="1"/>
      <c r="D787" s="1"/>
      <c r="E787" s="1"/>
      <c r="F787" s="1"/>
      <c r="G787" s="1"/>
      <c r="H787" s="1"/>
      <c r="I787" s="1"/>
      <c r="J787" s="1"/>
      <c r="K787" s="1"/>
      <c r="L787" s="1"/>
      <c r="M787" s="1"/>
      <c r="N787" s="1"/>
      <c r="O787" s="1"/>
      <c r="P787" s="1"/>
      <c r="Q787" s="1"/>
      <c r="R787" s="1"/>
      <c r="S787" s="1"/>
      <c r="T787" s="1"/>
    </row>
    <row r="788" spans="1:20" ht="12.75">
      <c r="A788" s="1"/>
      <c r="B788" s="1"/>
      <c r="C788" s="1"/>
      <c r="D788" s="1"/>
      <c r="E788" s="1"/>
      <c r="F788" s="1"/>
      <c r="G788" s="1"/>
      <c r="H788" s="1"/>
      <c r="I788" s="1"/>
      <c r="J788" s="1"/>
      <c r="K788" s="1"/>
      <c r="L788" s="1"/>
      <c r="M788" s="1"/>
      <c r="N788" s="1"/>
      <c r="O788" s="1"/>
      <c r="P788" s="1"/>
      <c r="Q788" s="1"/>
      <c r="R788" s="1"/>
      <c r="S788" s="1"/>
      <c r="T788" s="1"/>
    </row>
    <row r="789" spans="1:20" ht="12.75">
      <c r="A789" s="1"/>
      <c r="B789" s="1"/>
      <c r="C789" s="1"/>
      <c r="D789" s="1"/>
      <c r="E789" s="1"/>
      <c r="F789" s="1"/>
      <c r="G789" s="1"/>
      <c r="H789" s="1"/>
      <c r="I789" s="1"/>
      <c r="J789" s="1"/>
      <c r="K789" s="1"/>
      <c r="L789" s="1"/>
      <c r="M789" s="1"/>
      <c r="N789" s="1"/>
      <c r="O789" s="1"/>
      <c r="P789" s="1"/>
      <c r="Q789" s="1"/>
      <c r="R789" s="1"/>
      <c r="S789" s="1"/>
      <c r="T789" s="1"/>
    </row>
    <row r="790" spans="1:20" ht="12.75">
      <c r="A790" s="1"/>
      <c r="B790" s="1"/>
      <c r="C790" s="1"/>
      <c r="D790" s="1"/>
      <c r="E790" s="1"/>
      <c r="F790" s="1"/>
      <c r="G790" s="1"/>
      <c r="H790" s="1"/>
      <c r="I790" s="1"/>
      <c r="J790" s="1"/>
      <c r="K790" s="1"/>
      <c r="L790" s="1"/>
      <c r="M790" s="1"/>
      <c r="N790" s="1"/>
      <c r="O790" s="1"/>
      <c r="P790" s="1"/>
      <c r="Q790" s="1"/>
      <c r="R790" s="1"/>
      <c r="S790" s="1"/>
      <c r="T790" s="1"/>
    </row>
    <row r="791" spans="1:20" ht="12.75">
      <c r="A791" s="1"/>
      <c r="B791" s="1"/>
      <c r="C791" s="1"/>
      <c r="D791" s="1"/>
      <c r="E791" s="1"/>
      <c r="F791" s="1"/>
      <c r="G791" s="1"/>
      <c r="H791" s="1"/>
      <c r="I791" s="1"/>
      <c r="J791" s="1"/>
      <c r="K791" s="1"/>
      <c r="L791" s="1"/>
      <c r="M791" s="1"/>
      <c r="N791" s="1"/>
      <c r="O791" s="1"/>
      <c r="P791" s="1"/>
      <c r="Q791" s="1"/>
      <c r="R791" s="1"/>
      <c r="S791" s="1"/>
      <c r="T791" s="1"/>
    </row>
    <row r="792" spans="1:20" ht="12.75">
      <c r="A792" s="1"/>
      <c r="B792" s="1"/>
      <c r="C792" s="1"/>
      <c r="D792" s="1"/>
      <c r="E792" s="1"/>
      <c r="F792" s="1"/>
      <c r="G792" s="1"/>
      <c r="H792" s="1"/>
      <c r="I792" s="1"/>
      <c r="J792" s="1"/>
      <c r="K792" s="1"/>
      <c r="L792" s="1"/>
      <c r="M792" s="1"/>
      <c r="N792" s="1"/>
      <c r="O792" s="1"/>
      <c r="P792" s="1"/>
      <c r="Q792" s="1"/>
      <c r="R792" s="1"/>
      <c r="S792" s="1"/>
      <c r="T792" s="1"/>
    </row>
    <row r="793" spans="1:20" ht="12.75">
      <c r="A793" s="1"/>
      <c r="B793" s="1"/>
      <c r="C793" s="1"/>
      <c r="D793" s="1"/>
      <c r="E793" s="1"/>
      <c r="F793" s="1"/>
      <c r="G793" s="1"/>
      <c r="H793" s="1"/>
      <c r="I793" s="1"/>
      <c r="J793" s="1"/>
      <c r="K793" s="1"/>
      <c r="L793" s="1"/>
      <c r="M793" s="1"/>
      <c r="N793" s="1"/>
      <c r="O793" s="1"/>
      <c r="P793" s="1"/>
      <c r="Q793" s="1"/>
      <c r="R793" s="1"/>
      <c r="S793" s="1"/>
      <c r="T793" s="1"/>
    </row>
    <row r="794" spans="1:20" ht="12.75">
      <c r="A794" s="1"/>
      <c r="B794" s="1"/>
      <c r="C794" s="1"/>
      <c r="D794" s="1"/>
      <c r="E794" s="1"/>
      <c r="F794" s="1"/>
      <c r="G794" s="1"/>
      <c r="H794" s="1"/>
      <c r="I794" s="1"/>
      <c r="J794" s="1"/>
      <c r="K794" s="1"/>
      <c r="L794" s="1"/>
      <c r="M794" s="1"/>
      <c r="N794" s="1"/>
      <c r="O794" s="1"/>
      <c r="P794" s="1"/>
      <c r="Q794" s="1"/>
      <c r="R794" s="1"/>
      <c r="S794" s="1"/>
      <c r="T794" s="1"/>
    </row>
    <row r="795" spans="1:20" ht="12.75">
      <c r="A795" s="1"/>
      <c r="B795" s="1"/>
      <c r="C795" s="1"/>
      <c r="D795" s="1"/>
      <c r="E795" s="1"/>
      <c r="F795" s="1"/>
      <c r="G795" s="1"/>
      <c r="H795" s="1"/>
      <c r="I795" s="1"/>
      <c r="J795" s="1"/>
      <c r="K795" s="1"/>
      <c r="L795" s="1"/>
      <c r="M795" s="1"/>
      <c r="N795" s="1"/>
      <c r="O795" s="1"/>
      <c r="P795" s="1"/>
      <c r="Q795" s="1"/>
      <c r="R795" s="1"/>
      <c r="S795" s="1"/>
      <c r="T795" s="1"/>
    </row>
    <row r="796" spans="1:20" ht="12.75">
      <c r="A796" s="1"/>
      <c r="B796" s="1"/>
      <c r="C796" s="1"/>
      <c r="D796" s="1"/>
      <c r="E796" s="1"/>
      <c r="F796" s="1"/>
      <c r="G796" s="1"/>
      <c r="H796" s="1"/>
      <c r="I796" s="1"/>
      <c r="J796" s="1"/>
      <c r="K796" s="1"/>
      <c r="L796" s="1"/>
      <c r="M796" s="1"/>
      <c r="N796" s="1"/>
      <c r="O796" s="1"/>
      <c r="P796" s="1"/>
      <c r="Q796" s="1"/>
      <c r="R796" s="1"/>
      <c r="S796" s="1"/>
      <c r="T796" s="1"/>
    </row>
    <row r="797" spans="1:20" ht="12.75">
      <c r="A797" s="1"/>
      <c r="B797" s="1"/>
      <c r="C797" s="1"/>
      <c r="D797" s="1"/>
      <c r="E797" s="1"/>
      <c r="F797" s="1"/>
      <c r="G797" s="1"/>
      <c r="H797" s="1"/>
      <c r="I797" s="1"/>
      <c r="J797" s="1"/>
      <c r="K797" s="1"/>
      <c r="L797" s="1"/>
      <c r="M797" s="1"/>
      <c r="N797" s="1"/>
      <c r="O797" s="1"/>
      <c r="P797" s="1"/>
      <c r="Q797" s="1"/>
      <c r="R797" s="1"/>
      <c r="S797" s="1"/>
      <c r="T797" s="1"/>
    </row>
    <row r="798" spans="1:20" ht="12.75">
      <c r="A798" s="1"/>
      <c r="B798" s="1"/>
      <c r="C798" s="1"/>
      <c r="D798" s="1"/>
      <c r="E798" s="1"/>
      <c r="F798" s="1"/>
      <c r="G798" s="1"/>
      <c r="H798" s="1"/>
      <c r="I798" s="1"/>
      <c r="J798" s="1"/>
      <c r="K798" s="1"/>
      <c r="L798" s="1"/>
      <c r="M798" s="1"/>
      <c r="N798" s="1"/>
      <c r="O798" s="1"/>
      <c r="P798" s="1"/>
      <c r="Q798" s="1"/>
      <c r="R798" s="1"/>
      <c r="S798" s="1"/>
      <c r="T798" s="1"/>
    </row>
    <row r="799" spans="1:20" ht="12.75">
      <c r="A799" s="1"/>
      <c r="B799" s="1"/>
      <c r="C799" s="1"/>
      <c r="D799" s="1"/>
      <c r="E799" s="1"/>
      <c r="F799" s="1"/>
      <c r="G799" s="1"/>
      <c r="H799" s="1"/>
      <c r="I799" s="1"/>
      <c r="J799" s="1"/>
      <c r="K799" s="1"/>
      <c r="L799" s="1"/>
      <c r="M799" s="1"/>
      <c r="N799" s="1"/>
      <c r="O799" s="1"/>
      <c r="P799" s="1"/>
      <c r="Q799" s="1"/>
      <c r="R799" s="1"/>
      <c r="S799" s="1"/>
      <c r="T799" s="1"/>
    </row>
    <row r="800" spans="1:20" ht="12.75">
      <c r="A800" s="1"/>
      <c r="B800" s="1"/>
      <c r="C800" s="1"/>
      <c r="D800" s="1"/>
      <c r="E800" s="1"/>
      <c r="F800" s="1"/>
      <c r="G800" s="1"/>
      <c r="H800" s="1"/>
      <c r="I800" s="1"/>
      <c r="J800" s="1"/>
      <c r="K800" s="1"/>
      <c r="L800" s="1"/>
      <c r="M800" s="1"/>
      <c r="N800" s="1"/>
      <c r="O800" s="1"/>
      <c r="P800" s="1"/>
      <c r="Q800" s="1"/>
      <c r="R800" s="1"/>
      <c r="S800" s="1"/>
      <c r="T800" s="1"/>
    </row>
    <row r="801" spans="1:20" ht="12.75">
      <c r="A801" s="1"/>
      <c r="B801" s="1"/>
      <c r="C801" s="1"/>
      <c r="D801" s="1"/>
      <c r="E801" s="1"/>
      <c r="F801" s="1"/>
      <c r="G801" s="1"/>
      <c r="H801" s="1"/>
      <c r="I801" s="1"/>
      <c r="J801" s="1"/>
      <c r="K801" s="1"/>
      <c r="L801" s="1"/>
      <c r="M801" s="1"/>
      <c r="N801" s="1"/>
      <c r="O801" s="1"/>
      <c r="P801" s="1"/>
      <c r="Q801" s="1"/>
      <c r="R801" s="1"/>
      <c r="S801" s="1"/>
      <c r="T801" s="1"/>
    </row>
    <row r="802" spans="1:20" ht="12.75">
      <c r="A802" s="1"/>
      <c r="B802" s="1"/>
      <c r="C802" s="1"/>
      <c r="D802" s="1"/>
      <c r="E802" s="1"/>
      <c r="F802" s="1"/>
      <c r="G802" s="1"/>
      <c r="H802" s="1"/>
      <c r="I802" s="1"/>
      <c r="J802" s="1"/>
      <c r="K802" s="1"/>
      <c r="L802" s="1"/>
      <c r="M802" s="1"/>
      <c r="N802" s="1"/>
      <c r="O802" s="1"/>
      <c r="P802" s="1"/>
      <c r="Q802" s="1"/>
      <c r="R802" s="1"/>
      <c r="S802" s="1"/>
      <c r="T802" s="1"/>
    </row>
    <row r="803" spans="1:20" ht="12.75">
      <c r="A803" s="1"/>
      <c r="B803" s="1"/>
      <c r="C803" s="1"/>
      <c r="D803" s="1"/>
      <c r="E803" s="1"/>
      <c r="F803" s="1"/>
      <c r="G803" s="1"/>
      <c r="H803" s="1"/>
      <c r="I803" s="1"/>
      <c r="J803" s="1"/>
      <c r="K803" s="1"/>
      <c r="L803" s="1"/>
      <c r="M803" s="1"/>
      <c r="N803" s="1"/>
      <c r="O803" s="1"/>
      <c r="P803" s="1"/>
      <c r="Q803" s="1"/>
      <c r="R803" s="1"/>
      <c r="S803" s="1"/>
      <c r="T803" s="1"/>
    </row>
    <row r="804" spans="1:20" ht="12.75">
      <c r="A804" s="1"/>
      <c r="B804" s="1"/>
      <c r="C804" s="1"/>
      <c r="D804" s="1"/>
      <c r="E804" s="1"/>
      <c r="F804" s="1"/>
      <c r="G804" s="1"/>
      <c r="H804" s="1"/>
      <c r="I804" s="1"/>
      <c r="J804" s="1"/>
      <c r="K804" s="1"/>
      <c r="L804" s="1"/>
      <c r="M804" s="1"/>
      <c r="N804" s="1"/>
      <c r="O804" s="1"/>
      <c r="P804" s="1"/>
      <c r="Q804" s="1"/>
      <c r="R804" s="1"/>
      <c r="S804" s="1"/>
      <c r="T804" s="1"/>
    </row>
    <row r="805" spans="1:20" ht="12.75">
      <c r="A805" s="1"/>
      <c r="B805" s="1"/>
      <c r="C805" s="1"/>
      <c r="D805" s="1"/>
      <c r="E805" s="1"/>
      <c r="F805" s="1"/>
      <c r="G805" s="1"/>
      <c r="H805" s="1"/>
      <c r="I805" s="1"/>
      <c r="J805" s="1"/>
      <c r="K805" s="1"/>
      <c r="L805" s="1"/>
      <c r="M805" s="1"/>
      <c r="N805" s="1"/>
      <c r="O805" s="1"/>
      <c r="P805" s="1"/>
      <c r="Q805" s="1"/>
      <c r="R805" s="1"/>
      <c r="S805" s="1"/>
      <c r="T805" s="1"/>
    </row>
    <row r="806" spans="1:20" ht="12.75">
      <c r="A806" s="1"/>
      <c r="B806" s="1"/>
      <c r="C806" s="1"/>
      <c r="D806" s="1"/>
      <c r="E806" s="1"/>
      <c r="F806" s="1"/>
      <c r="G806" s="1"/>
      <c r="H806" s="1"/>
      <c r="I806" s="1"/>
      <c r="J806" s="1"/>
      <c r="K806" s="1"/>
      <c r="L806" s="1"/>
      <c r="M806" s="1"/>
      <c r="N806" s="1"/>
      <c r="O806" s="1"/>
      <c r="P806" s="1"/>
      <c r="Q806" s="1"/>
      <c r="R806" s="1"/>
      <c r="S806" s="1"/>
      <c r="T806" s="1"/>
    </row>
    <row r="807" spans="1:20" ht="12.75">
      <c r="A807" s="1"/>
      <c r="B807" s="1"/>
      <c r="C807" s="1"/>
      <c r="D807" s="1"/>
      <c r="E807" s="1"/>
      <c r="F807" s="1"/>
      <c r="G807" s="1"/>
      <c r="H807" s="1"/>
      <c r="I807" s="1"/>
      <c r="J807" s="1"/>
      <c r="K807" s="1"/>
      <c r="L807" s="1"/>
      <c r="M807" s="1"/>
      <c r="N807" s="1"/>
      <c r="O807" s="1"/>
      <c r="P807" s="1"/>
      <c r="Q807" s="1"/>
      <c r="R807" s="1"/>
      <c r="S807" s="1"/>
      <c r="T807" s="1"/>
    </row>
    <row r="808" spans="1:20" ht="12.75">
      <c r="A808" s="1"/>
      <c r="B808" s="1"/>
      <c r="C808" s="1"/>
      <c r="D808" s="1"/>
      <c r="E808" s="1"/>
      <c r="F808" s="1"/>
      <c r="G808" s="1"/>
      <c r="H808" s="1"/>
      <c r="I808" s="1"/>
      <c r="J808" s="1"/>
      <c r="K808" s="1"/>
      <c r="L808" s="1"/>
      <c r="M808" s="1"/>
      <c r="N808" s="1"/>
      <c r="O808" s="1"/>
      <c r="P808" s="1"/>
      <c r="Q808" s="1"/>
      <c r="R808" s="1"/>
      <c r="S808" s="1"/>
      <c r="T808" s="1"/>
    </row>
    <row r="809" spans="1:20" ht="12.75">
      <c r="A809" s="1"/>
      <c r="B809" s="1"/>
      <c r="C809" s="1"/>
      <c r="D809" s="1"/>
      <c r="E809" s="1"/>
      <c r="F809" s="1"/>
      <c r="G809" s="1"/>
      <c r="H809" s="1"/>
      <c r="I809" s="1"/>
      <c r="J809" s="1"/>
      <c r="K809" s="1"/>
      <c r="L809" s="1"/>
      <c r="M809" s="1"/>
      <c r="N809" s="1"/>
      <c r="O809" s="1"/>
      <c r="P809" s="1"/>
      <c r="Q809" s="1"/>
      <c r="R809" s="1"/>
      <c r="S809" s="1"/>
      <c r="T809" s="1"/>
    </row>
    <row r="810" spans="1:20" ht="12.75">
      <c r="A810" s="1"/>
      <c r="B810" s="1"/>
      <c r="C810" s="1"/>
      <c r="D810" s="1"/>
      <c r="E810" s="1"/>
      <c r="F810" s="1"/>
      <c r="G810" s="1"/>
      <c r="H810" s="1"/>
      <c r="I810" s="1"/>
      <c r="J810" s="1"/>
      <c r="K810" s="1"/>
      <c r="L810" s="1"/>
      <c r="M810" s="1"/>
      <c r="N810" s="1"/>
      <c r="O810" s="1"/>
      <c r="P810" s="1"/>
      <c r="Q810" s="1"/>
      <c r="R810" s="1"/>
      <c r="S810" s="1"/>
      <c r="T810" s="1"/>
    </row>
    <row r="811" spans="1:20" ht="12.75">
      <c r="A811" s="1"/>
      <c r="B811" s="1"/>
      <c r="C811" s="1"/>
      <c r="D811" s="1"/>
      <c r="E811" s="1"/>
      <c r="F811" s="1"/>
      <c r="G811" s="1"/>
      <c r="H811" s="1"/>
      <c r="I811" s="1"/>
      <c r="J811" s="1"/>
      <c r="K811" s="1"/>
      <c r="L811" s="1"/>
      <c r="M811" s="1"/>
      <c r="N811" s="1"/>
      <c r="O811" s="1"/>
      <c r="P811" s="1"/>
      <c r="Q811" s="1"/>
      <c r="R811" s="1"/>
      <c r="S811" s="1"/>
      <c r="T811" s="1"/>
    </row>
    <row r="812" spans="1:20" ht="12.75">
      <c r="A812" s="1"/>
      <c r="B812" s="1"/>
      <c r="C812" s="1"/>
      <c r="D812" s="1"/>
      <c r="E812" s="1"/>
      <c r="F812" s="1"/>
      <c r="G812" s="1"/>
      <c r="H812" s="1"/>
      <c r="I812" s="1"/>
      <c r="J812" s="1"/>
      <c r="K812" s="1"/>
      <c r="L812" s="1"/>
      <c r="M812" s="1"/>
      <c r="N812" s="1"/>
      <c r="O812" s="1"/>
      <c r="P812" s="1"/>
      <c r="Q812" s="1"/>
      <c r="R812" s="1"/>
      <c r="S812" s="1"/>
      <c r="T812" s="1"/>
    </row>
    <row r="813" spans="1:20" ht="12.75">
      <c r="A813" s="1"/>
      <c r="B813" s="1"/>
      <c r="C813" s="1"/>
      <c r="D813" s="1"/>
      <c r="E813" s="1"/>
      <c r="F813" s="1"/>
      <c r="G813" s="1"/>
      <c r="H813" s="1"/>
      <c r="I813" s="1"/>
      <c r="J813" s="1"/>
      <c r="K813" s="1"/>
      <c r="L813" s="1"/>
      <c r="M813" s="1"/>
      <c r="N813" s="1"/>
      <c r="O813" s="1"/>
      <c r="P813" s="1"/>
      <c r="Q813" s="1"/>
      <c r="R813" s="1"/>
      <c r="S813" s="1"/>
      <c r="T813" s="1"/>
    </row>
    <row r="814" spans="1:20" ht="12.75">
      <c r="A814" s="1"/>
      <c r="B814" s="1"/>
      <c r="C814" s="1"/>
      <c r="D814" s="1"/>
      <c r="E814" s="1"/>
      <c r="F814" s="1"/>
      <c r="G814" s="1"/>
      <c r="H814" s="1"/>
      <c r="I814" s="1"/>
      <c r="J814" s="1"/>
      <c r="K814" s="1"/>
      <c r="L814" s="1"/>
      <c r="M814" s="1"/>
      <c r="N814" s="1"/>
      <c r="O814" s="1"/>
      <c r="P814" s="1"/>
      <c r="Q814" s="1"/>
      <c r="R814" s="1"/>
      <c r="S814" s="1"/>
      <c r="T814" s="1"/>
    </row>
    <row r="815" spans="1:20" ht="12.75">
      <c r="A815" s="1"/>
      <c r="B815" s="1"/>
      <c r="C815" s="1"/>
      <c r="D815" s="1"/>
      <c r="E815" s="1"/>
      <c r="F815" s="1"/>
      <c r="G815" s="1"/>
      <c r="H815" s="1"/>
      <c r="I815" s="1"/>
      <c r="J815" s="1"/>
      <c r="K815" s="1"/>
      <c r="L815" s="1"/>
      <c r="M815" s="1"/>
      <c r="N815" s="1"/>
      <c r="O815" s="1"/>
      <c r="P815" s="1"/>
      <c r="Q815" s="1"/>
      <c r="R815" s="1"/>
      <c r="S815" s="1"/>
      <c r="T815" s="1"/>
    </row>
    <row r="816" spans="1:20" ht="12.75">
      <c r="A816" s="1"/>
      <c r="B816" s="1"/>
      <c r="C816" s="1"/>
      <c r="D816" s="1"/>
      <c r="E816" s="1"/>
      <c r="F816" s="1"/>
      <c r="G816" s="1"/>
      <c r="H816" s="1"/>
      <c r="I816" s="1"/>
      <c r="J816" s="1"/>
      <c r="K816" s="1"/>
      <c r="L816" s="1"/>
      <c r="M816" s="1"/>
      <c r="N816" s="1"/>
      <c r="O816" s="1"/>
      <c r="P816" s="1"/>
      <c r="Q816" s="1"/>
      <c r="R816" s="1"/>
      <c r="S816" s="1"/>
      <c r="T816" s="1"/>
    </row>
    <row r="817" spans="1:20" ht="12.75">
      <c r="A817" s="1"/>
      <c r="B817" s="1"/>
      <c r="C817" s="1"/>
      <c r="D817" s="1"/>
      <c r="E817" s="1"/>
      <c r="F817" s="1"/>
      <c r="G817" s="1"/>
      <c r="H817" s="1"/>
      <c r="I817" s="1"/>
      <c r="J817" s="1"/>
      <c r="K817" s="1"/>
      <c r="L817" s="1"/>
      <c r="M817" s="1"/>
      <c r="N817" s="1"/>
      <c r="O817" s="1"/>
      <c r="P817" s="1"/>
      <c r="Q817" s="1"/>
      <c r="R817" s="1"/>
      <c r="S817" s="1"/>
      <c r="T817" s="1"/>
    </row>
    <row r="818" spans="1:20" ht="12.75">
      <c r="A818" s="1"/>
      <c r="B818" s="1"/>
      <c r="C818" s="1"/>
      <c r="D818" s="1"/>
      <c r="E818" s="1"/>
      <c r="F818" s="1"/>
      <c r="G818" s="1"/>
      <c r="H818" s="1"/>
      <c r="I818" s="1"/>
      <c r="J818" s="1"/>
      <c r="K818" s="1"/>
      <c r="L818" s="1"/>
      <c r="M818" s="1"/>
      <c r="N818" s="1"/>
      <c r="O818" s="1"/>
      <c r="P818" s="1"/>
      <c r="Q818" s="1"/>
      <c r="R818" s="1"/>
      <c r="S818" s="1"/>
      <c r="T818" s="1"/>
    </row>
    <row r="819" spans="1:20" ht="12.75">
      <c r="A819" s="1"/>
      <c r="B819" s="1"/>
      <c r="C819" s="1"/>
      <c r="D819" s="1"/>
      <c r="E819" s="1"/>
      <c r="F819" s="1"/>
      <c r="G819" s="1"/>
      <c r="H819" s="1"/>
      <c r="I819" s="1"/>
      <c r="J819" s="1"/>
      <c r="K819" s="1"/>
      <c r="L819" s="1"/>
      <c r="M819" s="1"/>
      <c r="N819" s="1"/>
      <c r="O819" s="1"/>
      <c r="P819" s="1"/>
      <c r="Q819" s="1"/>
      <c r="R819" s="1"/>
      <c r="S819" s="1"/>
      <c r="T819" s="1"/>
    </row>
    <row r="820" spans="1:20" ht="12.75">
      <c r="A820" s="1"/>
      <c r="B820" s="1"/>
      <c r="C820" s="1"/>
      <c r="D820" s="1"/>
      <c r="E820" s="1"/>
      <c r="F820" s="1"/>
      <c r="G820" s="1"/>
      <c r="H820" s="1"/>
      <c r="I820" s="1"/>
      <c r="J820" s="1"/>
      <c r="K820" s="1"/>
      <c r="L820" s="1"/>
      <c r="M820" s="1"/>
      <c r="N820" s="1"/>
      <c r="O820" s="1"/>
      <c r="P820" s="1"/>
      <c r="Q820" s="1"/>
      <c r="R820" s="1"/>
      <c r="S820" s="1"/>
      <c r="T820" s="1"/>
    </row>
    <row r="821" spans="1:20" ht="12.75">
      <c r="A821" s="1"/>
      <c r="B821" s="1"/>
      <c r="C821" s="1"/>
      <c r="D821" s="1"/>
      <c r="E821" s="1"/>
      <c r="F821" s="1"/>
      <c r="G821" s="1"/>
      <c r="H821" s="1"/>
      <c r="I821" s="1"/>
      <c r="J821" s="1"/>
      <c r="K821" s="1"/>
      <c r="L821" s="1"/>
      <c r="M821" s="1"/>
      <c r="N821" s="1"/>
      <c r="O821" s="1"/>
      <c r="P821" s="1"/>
      <c r="Q821" s="1"/>
      <c r="R821" s="1"/>
      <c r="S821" s="1"/>
      <c r="T821" s="1"/>
    </row>
    <row r="822" spans="1:20" ht="12.75">
      <c r="A822" s="1"/>
      <c r="B822" s="1"/>
      <c r="C822" s="1"/>
      <c r="D822" s="1"/>
      <c r="E822" s="1"/>
      <c r="F822" s="1"/>
      <c r="G822" s="1"/>
      <c r="H822" s="1"/>
      <c r="I822" s="1"/>
      <c r="J822" s="1"/>
      <c r="K822" s="1"/>
      <c r="L822" s="1"/>
      <c r="M822" s="1"/>
      <c r="N822" s="1"/>
      <c r="O822" s="1"/>
      <c r="P822" s="1"/>
      <c r="Q822" s="1"/>
      <c r="R822" s="1"/>
      <c r="S822" s="1"/>
      <c r="T822" s="1"/>
    </row>
    <row r="823" spans="1:20" ht="12.75">
      <c r="A823" s="1"/>
      <c r="B823" s="1"/>
      <c r="C823" s="1"/>
      <c r="D823" s="1"/>
      <c r="E823" s="1"/>
      <c r="F823" s="1"/>
      <c r="G823" s="1"/>
      <c r="H823" s="1"/>
      <c r="I823" s="1"/>
      <c r="J823" s="1"/>
      <c r="K823" s="1"/>
      <c r="L823" s="1"/>
      <c r="M823" s="1"/>
      <c r="N823" s="1"/>
      <c r="O823" s="1"/>
      <c r="P823" s="1"/>
      <c r="Q823" s="1"/>
      <c r="R823" s="1"/>
      <c r="S823" s="1"/>
      <c r="T823" s="1"/>
    </row>
    <row r="824" spans="1:20" ht="12.75">
      <c r="A824" s="1"/>
      <c r="B824" s="1"/>
      <c r="C824" s="1"/>
      <c r="D824" s="1"/>
      <c r="E824" s="1"/>
      <c r="F824" s="1"/>
      <c r="G824" s="1"/>
      <c r="H824" s="1"/>
      <c r="I824" s="1"/>
      <c r="J824" s="1"/>
      <c r="K824" s="1"/>
      <c r="L824" s="1"/>
      <c r="M824" s="1"/>
      <c r="N824" s="1"/>
      <c r="O824" s="1"/>
      <c r="P824" s="1"/>
      <c r="Q824" s="1"/>
      <c r="R824" s="1"/>
      <c r="S824" s="1"/>
      <c r="T824" s="1"/>
    </row>
    <row r="825" spans="1:20" ht="12.75">
      <c r="A825" s="1"/>
      <c r="B825" s="1"/>
      <c r="C825" s="1"/>
      <c r="D825" s="1"/>
      <c r="E825" s="1"/>
      <c r="F825" s="1"/>
      <c r="G825" s="1"/>
      <c r="H825" s="1"/>
      <c r="I825" s="1"/>
      <c r="J825" s="1"/>
      <c r="K825" s="1"/>
      <c r="L825" s="1"/>
      <c r="M825" s="1"/>
      <c r="N825" s="1"/>
      <c r="O825" s="1"/>
      <c r="P825" s="1"/>
      <c r="Q825" s="1"/>
      <c r="R825" s="1"/>
      <c r="S825" s="1"/>
      <c r="T825" s="1"/>
    </row>
    <row r="826" spans="1:20" ht="12.75">
      <c r="A826" s="1"/>
      <c r="B826" s="1"/>
      <c r="C826" s="1"/>
      <c r="D826" s="1"/>
      <c r="E826" s="1"/>
      <c r="F826" s="1"/>
      <c r="G826" s="1"/>
      <c r="H826" s="1"/>
      <c r="I826" s="1"/>
      <c r="J826" s="1"/>
      <c r="K826" s="1"/>
      <c r="L826" s="1"/>
      <c r="M826" s="1"/>
      <c r="N826" s="1"/>
      <c r="O826" s="1"/>
      <c r="P826" s="1"/>
      <c r="Q826" s="1"/>
      <c r="R826" s="1"/>
      <c r="S826" s="1"/>
      <c r="T826" s="1"/>
    </row>
    <row r="827" spans="1:20" ht="12.75">
      <c r="A827" s="1"/>
      <c r="B827" s="1"/>
      <c r="C827" s="1"/>
      <c r="D827" s="1"/>
      <c r="E827" s="1"/>
      <c r="F827" s="1"/>
      <c r="G827" s="1"/>
      <c r="H827" s="1"/>
      <c r="I827" s="1"/>
      <c r="J827" s="1"/>
      <c r="K827" s="1"/>
      <c r="L827" s="1"/>
      <c r="M827" s="1"/>
      <c r="N827" s="1"/>
      <c r="O827" s="1"/>
      <c r="P827" s="1"/>
      <c r="Q827" s="1"/>
      <c r="R827" s="1"/>
      <c r="S827" s="1"/>
      <c r="T827" s="1"/>
    </row>
    <row r="828" spans="1:20" ht="12.75">
      <c r="A828" s="1"/>
      <c r="B828" s="1"/>
      <c r="C828" s="1"/>
      <c r="D828" s="1"/>
      <c r="E828" s="1"/>
      <c r="F828" s="1"/>
      <c r="G828" s="1"/>
      <c r="H828" s="1"/>
      <c r="I828" s="1"/>
      <c r="J828" s="1"/>
      <c r="K828" s="1"/>
      <c r="L828" s="1"/>
      <c r="M828" s="1"/>
      <c r="N828" s="1"/>
      <c r="O828" s="1"/>
      <c r="P828" s="1"/>
      <c r="Q828" s="1"/>
      <c r="R828" s="1"/>
      <c r="S828" s="1"/>
      <c r="T828" s="1"/>
    </row>
    <row r="829" spans="1:20" ht="12.75">
      <c r="A829" s="1"/>
      <c r="B829" s="1"/>
      <c r="C829" s="1"/>
      <c r="D829" s="1"/>
      <c r="E829" s="1"/>
      <c r="F829" s="1"/>
      <c r="G829" s="1"/>
      <c r="H829" s="1"/>
      <c r="I829" s="1"/>
      <c r="J829" s="1"/>
      <c r="K829" s="1"/>
      <c r="L829" s="1"/>
      <c r="M829" s="1"/>
      <c r="N829" s="1"/>
      <c r="O829" s="1"/>
      <c r="P829" s="1"/>
      <c r="Q829" s="1"/>
      <c r="R829" s="1"/>
      <c r="S829" s="1"/>
      <c r="T829" s="1"/>
    </row>
    <row r="830" spans="1:20" ht="12.75">
      <c r="A830" s="1"/>
      <c r="B830" s="1"/>
      <c r="C830" s="1"/>
      <c r="D830" s="1"/>
      <c r="E830" s="1"/>
      <c r="F830" s="1"/>
      <c r="G830" s="1"/>
      <c r="H830" s="1"/>
      <c r="I830" s="1"/>
      <c r="J830" s="1"/>
      <c r="K830" s="1"/>
      <c r="L830" s="1"/>
      <c r="M830" s="1"/>
      <c r="N830" s="1"/>
      <c r="O830" s="1"/>
      <c r="P830" s="1"/>
      <c r="Q830" s="1"/>
      <c r="R830" s="1"/>
      <c r="S830" s="1"/>
      <c r="T830" s="1"/>
    </row>
    <row r="831" spans="1:20" ht="12.75">
      <c r="A831" s="1"/>
      <c r="B831" s="1"/>
      <c r="C831" s="1"/>
      <c r="D831" s="1"/>
      <c r="E831" s="1"/>
      <c r="F831" s="1"/>
      <c r="G831" s="1"/>
      <c r="H831" s="1"/>
      <c r="I831" s="1"/>
      <c r="J831" s="1"/>
      <c r="K831" s="1"/>
      <c r="L831" s="1"/>
      <c r="M831" s="1"/>
      <c r="N831" s="1"/>
      <c r="O831" s="1"/>
      <c r="P831" s="1"/>
      <c r="Q831" s="1"/>
      <c r="R831" s="1"/>
      <c r="S831" s="1"/>
      <c r="T831" s="1"/>
    </row>
    <row r="832" spans="1:20" ht="12.75">
      <c r="A832" s="1"/>
      <c r="B832" s="1"/>
      <c r="C832" s="1"/>
      <c r="D832" s="1"/>
      <c r="E832" s="1"/>
      <c r="F832" s="1"/>
      <c r="G832" s="1"/>
      <c r="H832" s="1"/>
      <c r="I832" s="1"/>
      <c r="J832" s="1"/>
      <c r="K832" s="1"/>
      <c r="L832" s="1"/>
      <c r="M832" s="1"/>
      <c r="N832" s="1"/>
      <c r="O832" s="1"/>
      <c r="P832" s="1"/>
      <c r="Q832" s="1"/>
      <c r="R832" s="1"/>
      <c r="S832" s="1"/>
      <c r="T832" s="1"/>
    </row>
    <row r="833" spans="1:20" ht="12.75">
      <c r="A833" s="1"/>
      <c r="B833" s="1"/>
      <c r="C833" s="1"/>
      <c r="D833" s="1"/>
      <c r="E833" s="1"/>
      <c r="F833" s="1"/>
      <c r="G833" s="1"/>
      <c r="H833" s="1"/>
      <c r="I833" s="1"/>
      <c r="J833" s="1"/>
      <c r="K833" s="1"/>
      <c r="L833" s="1"/>
      <c r="M833" s="1"/>
      <c r="N833" s="1"/>
      <c r="O833" s="1"/>
      <c r="P833" s="1"/>
      <c r="Q833" s="1"/>
      <c r="R833" s="1"/>
      <c r="S833" s="1"/>
      <c r="T833" s="1"/>
    </row>
    <row r="834" spans="1:20" ht="12.75">
      <c r="A834" s="1"/>
      <c r="B834" s="1"/>
      <c r="C834" s="1"/>
      <c r="D834" s="1"/>
      <c r="E834" s="1"/>
      <c r="F834" s="1"/>
      <c r="G834" s="1"/>
      <c r="H834" s="1"/>
      <c r="I834" s="1"/>
      <c r="J834" s="1"/>
      <c r="K834" s="1"/>
      <c r="L834" s="1"/>
      <c r="M834" s="1"/>
      <c r="N834" s="1"/>
      <c r="O834" s="1"/>
      <c r="P834" s="1"/>
      <c r="Q834" s="1"/>
      <c r="R834" s="1"/>
      <c r="S834" s="1"/>
      <c r="T834" s="1"/>
    </row>
    <row r="835" spans="1:20" ht="12.75">
      <c r="A835" s="1"/>
      <c r="B835" s="1"/>
      <c r="C835" s="1"/>
      <c r="D835" s="1"/>
      <c r="E835" s="1"/>
      <c r="F835" s="1"/>
      <c r="G835" s="1"/>
      <c r="H835" s="1"/>
      <c r="I835" s="1"/>
      <c r="J835" s="1"/>
      <c r="K835" s="1"/>
      <c r="L835" s="1"/>
      <c r="M835" s="1"/>
      <c r="N835" s="1"/>
      <c r="O835" s="1"/>
      <c r="P835" s="1"/>
      <c r="Q835" s="1"/>
      <c r="R835" s="1"/>
      <c r="S835" s="1"/>
      <c r="T835" s="1"/>
    </row>
    <row r="836" spans="1:20" ht="12.75">
      <c r="A836" s="1"/>
      <c r="B836" s="1"/>
      <c r="C836" s="1"/>
      <c r="D836" s="1"/>
      <c r="E836" s="1"/>
      <c r="F836" s="1"/>
      <c r="G836" s="1"/>
      <c r="H836" s="1"/>
      <c r="I836" s="1"/>
      <c r="J836" s="1"/>
      <c r="K836" s="1"/>
      <c r="L836" s="1"/>
      <c r="M836" s="1"/>
      <c r="N836" s="1"/>
      <c r="O836" s="1"/>
      <c r="P836" s="1"/>
      <c r="Q836" s="1"/>
      <c r="R836" s="1"/>
      <c r="S836" s="1"/>
      <c r="T836" s="1"/>
    </row>
    <row r="837" spans="1:20" ht="12.75">
      <c r="A837" s="1"/>
      <c r="B837" s="1"/>
      <c r="C837" s="1"/>
      <c r="D837" s="1"/>
      <c r="E837" s="1"/>
      <c r="F837" s="1"/>
      <c r="G837" s="1"/>
      <c r="H837" s="1"/>
      <c r="I837" s="1"/>
      <c r="J837" s="1"/>
      <c r="K837" s="1"/>
      <c r="L837" s="1"/>
      <c r="M837" s="1"/>
      <c r="N837" s="1"/>
      <c r="O837" s="1"/>
      <c r="P837" s="1"/>
      <c r="Q837" s="1"/>
      <c r="R837" s="1"/>
      <c r="S837" s="1"/>
      <c r="T837" s="1"/>
    </row>
    <row r="838" spans="1:20" ht="12.75">
      <c r="A838" s="1"/>
      <c r="B838" s="1"/>
      <c r="C838" s="1"/>
      <c r="D838" s="1"/>
      <c r="E838" s="1"/>
      <c r="F838" s="1"/>
      <c r="G838" s="1"/>
      <c r="H838" s="1"/>
      <c r="I838" s="1"/>
      <c r="J838" s="1"/>
      <c r="K838" s="1"/>
      <c r="L838" s="1"/>
      <c r="M838" s="1"/>
      <c r="N838" s="1"/>
      <c r="O838" s="1"/>
      <c r="P838" s="1"/>
      <c r="Q838" s="1"/>
      <c r="R838" s="1"/>
      <c r="S838" s="1"/>
      <c r="T838" s="1"/>
    </row>
    <row r="839" spans="1:20" ht="12.75">
      <c r="A839" s="1"/>
      <c r="B839" s="1"/>
      <c r="C839" s="1"/>
      <c r="D839" s="1"/>
      <c r="E839" s="1"/>
      <c r="F839" s="1"/>
      <c r="G839" s="1"/>
      <c r="H839" s="1"/>
      <c r="I839" s="1"/>
      <c r="J839" s="1"/>
      <c r="K839" s="1"/>
      <c r="L839" s="1"/>
      <c r="M839" s="1"/>
      <c r="N839" s="1"/>
      <c r="O839" s="1"/>
      <c r="P839" s="1"/>
      <c r="Q839" s="1"/>
      <c r="R839" s="1"/>
      <c r="S839" s="1"/>
      <c r="T839" s="1"/>
    </row>
    <row r="840" spans="1:20" ht="12.75">
      <c r="A840" s="1"/>
      <c r="B840" s="1"/>
      <c r="C840" s="1"/>
      <c r="D840" s="1"/>
      <c r="E840" s="1"/>
      <c r="F840" s="1"/>
      <c r="G840" s="1"/>
      <c r="H840" s="1"/>
      <c r="I840" s="1"/>
      <c r="J840" s="1"/>
      <c r="K840" s="1"/>
      <c r="L840" s="1"/>
      <c r="M840" s="1"/>
      <c r="N840" s="1"/>
      <c r="O840" s="1"/>
      <c r="P840" s="1"/>
      <c r="Q840" s="1"/>
      <c r="R840" s="1"/>
      <c r="S840" s="1"/>
      <c r="T840" s="1"/>
    </row>
    <row r="841" spans="1:20" ht="12.75">
      <c r="A841" s="1"/>
      <c r="B841" s="1"/>
      <c r="C841" s="1"/>
      <c r="D841" s="1"/>
      <c r="E841" s="1"/>
      <c r="F841" s="1"/>
      <c r="G841" s="1"/>
      <c r="H841" s="1"/>
      <c r="I841" s="1"/>
      <c r="J841" s="1"/>
      <c r="K841" s="1"/>
      <c r="L841" s="1"/>
      <c r="M841" s="1"/>
      <c r="N841" s="1"/>
      <c r="O841" s="1"/>
      <c r="P841" s="1"/>
      <c r="Q841" s="1"/>
      <c r="R841" s="1"/>
      <c r="S841" s="1"/>
      <c r="T841" s="1"/>
    </row>
    <row r="842" spans="1:20" ht="12.75">
      <c r="A842" s="1"/>
      <c r="B842" s="1"/>
      <c r="C842" s="1"/>
      <c r="D842" s="1"/>
      <c r="E842" s="1"/>
      <c r="F842" s="1"/>
      <c r="G842" s="1"/>
      <c r="H842" s="1"/>
      <c r="I842" s="1"/>
      <c r="J842" s="1"/>
      <c r="K842" s="1"/>
      <c r="L842" s="1"/>
      <c r="M842" s="1"/>
      <c r="N842" s="1"/>
      <c r="O842" s="1"/>
      <c r="P842" s="1"/>
      <c r="Q842" s="1"/>
      <c r="R842" s="1"/>
      <c r="S842" s="1"/>
      <c r="T842" s="1"/>
    </row>
    <row r="843" spans="1:20" ht="12.75">
      <c r="A843" s="1"/>
      <c r="B843" s="1"/>
      <c r="C843" s="1"/>
      <c r="D843" s="1"/>
      <c r="E843" s="1"/>
      <c r="F843" s="1"/>
      <c r="G843" s="1"/>
      <c r="H843" s="1"/>
      <c r="I843" s="1"/>
      <c r="J843" s="1"/>
      <c r="K843" s="1"/>
      <c r="L843" s="1"/>
      <c r="M843" s="1"/>
      <c r="N843" s="1"/>
      <c r="O843" s="1"/>
      <c r="P843" s="1"/>
      <c r="Q843" s="1"/>
      <c r="R843" s="1"/>
      <c r="S843" s="1"/>
      <c r="T843" s="1"/>
    </row>
    <row r="844" spans="1:20" ht="12.75">
      <c r="A844" s="1"/>
      <c r="B844" s="1"/>
      <c r="C844" s="1"/>
      <c r="D844" s="1"/>
      <c r="E844" s="1"/>
      <c r="F844" s="1"/>
      <c r="G844" s="1"/>
      <c r="H844" s="1"/>
      <c r="I844" s="1"/>
      <c r="J844" s="1"/>
      <c r="K844" s="1"/>
      <c r="L844" s="1"/>
      <c r="M844" s="1"/>
      <c r="N844" s="1"/>
      <c r="O844" s="1"/>
      <c r="P844" s="1"/>
      <c r="Q844" s="1"/>
      <c r="R844" s="1"/>
      <c r="S844" s="1"/>
      <c r="T844" s="1"/>
    </row>
    <row r="845" spans="1:20" ht="12.75">
      <c r="A845" s="1"/>
      <c r="B845" s="1"/>
      <c r="C845" s="1"/>
      <c r="D845" s="1"/>
      <c r="E845" s="1"/>
      <c r="F845" s="1"/>
      <c r="G845" s="1"/>
      <c r="H845" s="1"/>
      <c r="I845" s="1"/>
      <c r="J845" s="1"/>
      <c r="K845" s="1"/>
      <c r="L845" s="1"/>
      <c r="M845" s="1"/>
      <c r="N845" s="1"/>
      <c r="O845" s="1"/>
      <c r="P845" s="1"/>
      <c r="Q845" s="1"/>
      <c r="R845" s="1"/>
      <c r="S845" s="1"/>
      <c r="T845" s="1"/>
    </row>
    <row r="846" spans="1:20" ht="12.75">
      <c r="A846" s="1"/>
      <c r="B846" s="1"/>
      <c r="C846" s="1"/>
      <c r="D846" s="1"/>
      <c r="E846" s="1"/>
      <c r="F846" s="1"/>
      <c r="G846" s="1"/>
      <c r="H846" s="1"/>
      <c r="I846" s="1"/>
      <c r="J846" s="1"/>
      <c r="K846" s="1"/>
      <c r="L846" s="1"/>
      <c r="M846" s="1"/>
      <c r="N846" s="1"/>
      <c r="O846" s="1"/>
      <c r="P846" s="1"/>
      <c r="Q846" s="1"/>
      <c r="R846" s="1"/>
      <c r="S846" s="1"/>
      <c r="T846" s="1"/>
    </row>
    <row r="847" spans="1:20" ht="12.75">
      <c r="A847" s="1"/>
      <c r="B847" s="1"/>
      <c r="C847" s="1"/>
      <c r="D847" s="1"/>
      <c r="E847" s="1"/>
      <c r="F847" s="1"/>
      <c r="G847" s="1"/>
      <c r="H847" s="1"/>
      <c r="I847" s="1"/>
      <c r="J847" s="1"/>
      <c r="K847" s="1"/>
      <c r="L847" s="1"/>
      <c r="M847" s="1"/>
      <c r="N847" s="1"/>
      <c r="O847" s="1"/>
      <c r="P847" s="1"/>
      <c r="Q847" s="1"/>
      <c r="R847" s="1"/>
      <c r="S847" s="1"/>
      <c r="T847" s="1"/>
    </row>
    <row r="848" spans="1:20" ht="12.75">
      <c r="A848" s="1"/>
      <c r="B848" s="1"/>
      <c r="C848" s="1"/>
      <c r="D848" s="1"/>
      <c r="E848" s="1"/>
      <c r="F848" s="1"/>
      <c r="G848" s="1"/>
      <c r="H848" s="1"/>
      <c r="I848" s="1"/>
      <c r="J848" s="1"/>
      <c r="K848" s="1"/>
      <c r="L848" s="1"/>
      <c r="M848" s="1"/>
      <c r="N848" s="1"/>
      <c r="O848" s="1"/>
      <c r="P848" s="1"/>
      <c r="Q848" s="1"/>
      <c r="R848" s="1"/>
      <c r="S848" s="1"/>
      <c r="T848" s="1"/>
    </row>
    <row r="849" spans="1:20" ht="12.75">
      <c r="A849" s="1"/>
      <c r="B849" s="1"/>
      <c r="C849" s="1"/>
      <c r="D849" s="1"/>
      <c r="E849" s="1"/>
      <c r="F849" s="1"/>
      <c r="G849" s="1"/>
      <c r="H849" s="1"/>
      <c r="I849" s="1"/>
      <c r="J849" s="1"/>
      <c r="K849" s="1"/>
      <c r="L849" s="1"/>
      <c r="M849" s="1"/>
      <c r="N849" s="1"/>
      <c r="O849" s="1"/>
      <c r="P849" s="1"/>
      <c r="Q849" s="1"/>
      <c r="R849" s="1"/>
      <c r="S849" s="1"/>
      <c r="T849" s="1"/>
    </row>
    <row r="850" spans="1:20" ht="12.75">
      <c r="A850" s="1"/>
      <c r="B850" s="1"/>
      <c r="C850" s="1"/>
      <c r="D850" s="1"/>
      <c r="E850" s="1"/>
      <c r="F850" s="1"/>
      <c r="G850" s="1"/>
      <c r="H850" s="1"/>
      <c r="I850" s="1"/>
      <c r="J850" s="1"/>
      <c r="K850" s="1"/>
      <c r="L850" s="1"/>
      <c r="M850" s="1"/>
      <c r="N850" s="1"/>
      <c r="O850" s="1"/>
      <c r="P850" s="1"/>
      <c r="Q850" s="1"/>
      <c r="R850" s="1"/>
      <c r="S850" s="1"/>
      <c r="T850" s="1"/>
    </row>
  </sheetData>
  <mergeCells count="14">
    <mergeCell ref="A15:A16"/>
    <mergeCell ref="B15:C15"/>
    <mergeCell ref="A1:C1"/>
    <mergeCell ref="A2:C2"/>
    <mergeCell ref="A3:C3"/>
    <mergeCell ref="A4:C4"/>
    <mergeCell ref="A5:C5"/>
    <mergeCell ref="A6:C6"/>
    <mergeCell ref="A7:C7"/>
    <mergeCell ref="A8:C8"/>
    <mergeCell ref="B10:C10"/>
    <mergeCell ref="B11:C11"/>
    <mergeCell ref="B12:C12"/>
    <mergeCell ref="B13:C13"/>
  </mergeCells>
  <printOptions horizontalCentered="1" gridLines="1"/>
  <pageMargins left="0.7" right="0.7" top="0.75" bottom="0.75" header="0" footer="0"/>
  <pageSetup paperSize="9" pageOrder="overThenDown" orientation="landscape" cellComments="atEnd"/>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outlinePr summaryBelow="0" summaryRight="0"/>
    <pageSetUpPr fitToPage="1"/>
  </sheetPr>
  <dimension ref="A1:N141"/>
  <sheetViews>
    <sheetView workbookViewId="0"/>
  </sheetViews>
  <sheetFormatPr defaultColWidth="12.5703125" defaultRowHeight="15.75" customHeight="1"/>
  <cols>
    <col min="1" max="1" width="29.7109375" customWidth="1"/>
    <col min="2" max="2" width="16.42578125" customWidth="1"/>
    <col min="3" max="3" width="22.140625" customWidth="1"/>
    <col min="4" max="4" width="36.42578125" customWidth="1"/>
    <col min="5" max="5" width="14" customWidth="1"/>
    <col min="6" max="6" width="14.28515625" customWidth="1"/>
    <col min="7" max="7" width="11.42578125" customWidth="1"/>
    <col min="8" max="8" width="13.42578125" customWidth="1"/>
    <col min="9" max="9" width="9.42578125" customWidth="1"/>
    <col min="10" max="10" width="3.5703125" customWidth="1"/>
    <col min="11" max="11" width="11.140625" customWidth="1"/>
    <col min="12" max="12" width="3.85546875" customWidth="1"/>
    <col min="13" max="13" width="11.140625" customWidth="1"/>
    <col min="14" max="14" width="3.7109375" customWidth="1"/>
  </cols>
  <sheetData>
    <row r="1" spans="1:12" ht="15.75" customHeight="1">
      <c r="A1" s="172" t="s">
        <v>113</v>
      </c>
    </row>
    <row r="2" spans="1:12" ht="15.75" customHeight="1">
      <c r="A2" s="173" t="s">
        <v>114</v>
      </c>
      <c r="B2" s="173" t="s">
        <v>115</v>
      </c>
      <c r="C2" s="97"/>
      <c r="D2" s="174"/>
      <c r="E2" s="175">
        <v>5537.2</v>
      </c>
    </row>
    <row r="3" spans="1:12" ht="15.75" customHeight="1">
      <c r="A3" s="173" t="s">
        <v>116</v>
      </c>
      <c r="B3" s="176" t="s">
        <v>117</v>
      </c>
      <c r="C3" s="97"/>
      <c r="D3" s="174"/>
      <c r="E3" s="175">
        <v>737519.99</v>
      </c>
    </row>
    <row r="4" spans="1:12" ht="15.75" customHeight="1">
      <c r="A4" s="173" t="s">
        <v>118</v>
      </c>
      <c r="B4" s="176" t="s">
        <v>119</v>
      </c>
      <c r="C4" s="97"/>
      <c r="D4" s="174"/>
      <c r="E4" s="175">
        <v>1994099.38</v>
      </c>
    </row>
    <row r="5" spans="1:12" ht="15.75" customHeight="1">
      <c r="A5" s="177" t="s">
        <v>120</v>
      </c>
      <c r="B5" s="178" t="s">
        <v>121</v>
      </c>
      <c r="C5" s="179"/>
      <c r="D5" s="180"/>
      <c r="E5" s="181">
        <v>101461.89</v>
      </c>
    </row>
    <row r="6" spans="1:12" ht="15.75" customHeight="1">
      <c r="B6" s="182" t="s">
        <v>122</v>
      </c>
      <c r="D6" s="183"/>
      <c r="E6" s="183">
        <f>SUM(E2:E5)</f>
        <v>2838618.46</v>
      </c>
    </row>
    <row r="7" spans="1:12" ht="15.75" customHeight="1">
      <c r="A7" s="184" t="s">
        <v>123</v>
      </c>
      <c r="B7" s="184" t="s">
        <v>124</v>
      </c>
      <c r="C7" s="179"/>
      <c r="D7" s="180"/>
      <c r="E7" s="181">
        <v>233128737.83000001</v>
      </c>
    </row>
    <row r="8" spans="1:12" ht="15.75" customHeight="1">
      <c r="A8" s="97"/>
      <c r="B8" s="182" t="s">
        <v>111</v>
      </c>
      <c r="C8" s="97"/>
      <c r="D8" s="168"/>
      <c r="E8" s="183">
        <f>E6+E7</f>
        <v>235967356.29000002</v>
      </c>
      <c r="F8" s="185">
        <f>E8-B90</f>
        <v>0</v>
      </c>
    </row>
    <row r="9" spans="1:12" ht="15.75" customHeight="1">
      <c r="L9" s="186"/>
    </row>
    <row r="10" spans="1:12" ht="15.75" customHeight="1">
      <c r="F10" s="183"/>
      <c r="L10" s="187"/>
    </row>
    <row r="11" spans="1:12" ht="15.75" customHeight="1">
      <c r="A11" s="78" t="s">
        <v>63</v>
      </c>
      <c r="B11" s="188"/>
    </row>
    <row r="12" spans="1:12" ht="15.75" customHeight="1">
      <c r="A12" s="188" t="s">
        <v>125</v>
      </c>
      <c r="B12" s="188"/>
      <c r="C12" s="97"/>
      <c r="D12" s="189"/>
      <c r="E12" s="189"/>
    </row>
    <row r="13" spans="1:12" ht="15.75" customHeight="1">
      <c r="A13" s="190" t="s">
        <v>126</v>
      </c>
      <c r="B13" s="191" t="s">
        <v>127</v>
      </c>
      <c r="C13" s="192"/>
      <c r="D13" s="193"/>
      <c r="E13" s="175">
        <v>9150806.6799999997</v>
      </c>
      <c r="G13" s="169"/>
    </row>
    <row r="14" spans="1:12" ht="15.75" customHeight="1">
      <c r="A14" s="177" t="s">
        <v>128</v>
      </c>
      <c r="B14" s="194" t="s">
        <v>129</v>
      </c>
      <c r="C14" s="12"/>
      <c r="D14" s="195"/>
      <c r="E14" s="181">
        <v>31676.87</v>
      </c>
    </row>
    <row r="15" spans="1:12" ht="15.75" customHeight="1">
      <c r="B15" s="172" t="s">
        <v>111</v>
      </c>
      <c r="C15" s="192"/>
      <c r="D15" s="196"/>
      <c r="E15" s="197">
        <f>SUM(E13:E14)</f>
        <v>9182483.5499999989</v>
      </c>
    </row>
    <row r="17" spans="1:12" ht="15.75" customHeight="1">
      <c r="A17" s="198" t="s">
        <v>130</v>
      </c>
      <c r="B17" s="339" t="s">
        <v>131</v>
      </c>
      <c r="C17" s="295"/>
      <c r="D17" s="199"/>
      <c r="E17" s="199">
        <v>0</v>
      </c>
      <c r="F17" s="200"/>
      <c r="G17" s="169"/>
      <c r="H17" s="201"/>
    </row>
    <row r="18" spans="1:12" ht="15.75" customHeight="1">
      <c r="A18" s="202" t="s">
        <v>132</v>
      </c>
      <c r="D18" s="203"/>
      <c r="E18" s="204">
        <f>E29</f>
        <v>0</v>
      </c>
      <c r="G18" s="169"/>
      <c r="H18" s="205"/>
    </row>
    <row r="19" spans="1:12" ht="15.75" customHeight="1">
      <c r="A19" s="202" t="s">
        <v>133</v>
      </c>
      <c r="D19" s="203"/>
      <c r="E19" s="206">
        <f>E44</f>
        <v>2279091.5</v>
      </c>
      <c r="G19" s="169"/>
      <c r="L19" s="169"/>
    </row>
    <row r="20" spans="1:12" ht="15.75" customHeight="1">
      <c r="A20" s="202" t="s">
        <v>134</v>
      </c>
      <c r="D20" s="203"/>
      <c r="E20" s="207"/>
      <c r="L20" s="169"/>
    </row>
    <row r="21" spans="1:12" ht="12.75">
      <c r="A21" s="202" t="s">
        <v>135</v>
      </c>
      <c r="D21" s="203"/>
      <c r="E21" s="207"/>
    </row>
    <row r="22" spans="1:12" ht="12.75">
      <c r="A22" s="208" t="s">
        <v>136</v>
      </c>
      <c r="B22" s="12"/>
      <c r="C22" s="12"/>
      <c r="D22" s="209"/>
      <c r="E22" s="210">
        <f>E59</f>
        <v>0</v>
      </c>
    </row>
    <row r="23" spans="1:12" ht="12.75">
      <c r="A23" s="202" t="s">
        <v>112</v>
      </c>
      <c r="D23" s="192"/>
      <c r="E23" s="211">
        <f>SUM(E18:E22)</f>
        <v>2279091.5</v>
      </c>
      <c r="F23" s="185">
        <f>E17-E23</f>
        <v>-2279091.5</v>
      </c>
    </row>
    <row r="25" spans="1:12" ht="12.75">
      <c r="A25" s="202" t="s">
        <v>137</v>
      </c>
    </row>
    <row r="26" spans="1:12" ht="12.75">
      <c r="A26" s="212" t="s">
        <v>138</v>
      </c>
      <c r="B26" s="213" t="s">
        <v>139</v>
      </c>
      <c r="C26" s="214"/>
      <c r="D26" s="215"/>
      <c r="E26" s="216">
        <v>0</v>
      </c>
    </row>
    <row r="27" spans="1:12" ht="12.75">
      <c r="A27" s="217" t="s">
        <v>140</v>
      </c>
      <c r="B27" s="218" t="s">
        <v>141</v>
      </c>
      <c r="D27" s="215"/>
      <c r="E27" s="175">
        <v>0</v>
      </c>
    </row>
    <row r="28" spans="1:12" ht="12.75">
      <c r="A28" s="177" t="s">
        <v>142</v>
      </c>
      <c r="B28" s="219" t="s">
        <v>143</v>
      </c>
      <c r="C28" s="12"/>
      <c r="D28" s="220"/>
      <c r="E28" s="181">
        <v>0</v>
      </c>
      <c r="F28" s="221" t="s">
        <v>144</v>
      </c>
    </row>
    <row r="29" spans="1:12" ht="12.75">
      <c r="B29" s="172" t="s">
        <v>111</v>
      </c>
      <c r="D29" s="183"/>
      <c r="E29" s="183">
        <f>SUM(E27:E28)</f>
        <v>0</v>
      </c>
    </row>
    <row r="31" spans="1:12" ht="12.75">
      <c r="A31" s="202" t="s">
        <v>145</v>
      </c>
      <c r="L31" s="169"/>
    </row>
    <row r="32" spans="1:12" ht="12.75">
      <c r="A32" s="217" t="s">
        <v>146</v>
      </c>
      <c r="B32" s="218" t="s">
        <v>147</v>
      </c>
      <c r="D32" s="174"/>
      <c r="E32" s="175">
        <v>1716518.82</v>
      </c>
    </row>
    <row r="33" spans="1:12" ht="12.75">
      <c r="A33" s="217" t="s">
        <v>148</v>
      </c>
      <c r="B33" s="218" t="s">
        <v>149</v>
      </c>
      <c r="D33" s="174"/>
      <c r="E33" s="174">
        <v>0</v>
      </c>
    </row>
    <row r="34" spans="1:12" ht="12.75">
      <c r="A34" s="217" t="s">
        <v>150</v>
      </c>
      <c r="B34" s="218" t="s">
        <v>151</v>
      </c>
      <c r="D34" s="174"/>
      <c r="E34" s="174">
        <v>0</v>
      </c>
    </row>
    <row r="35" spans="1:12" ht="12.75">
      <c r="A35" s="217" t="s">
        <v>152</v>
      </c>
      <c r="B35" s="218" t="s">
        <v>153</v>
      </c>
      <c r="D35" s="174"/>
      <c r="E35" s="175">
        <v>562572.68000000005</v>
      </c>
    </row>
    <row r="36" spans="1:12" ht="12.75">
      <c r="A36" s="217" t="s">
        <v>154</v>
      </c>
      <c r="B36" s="218" t="s">
        <v>155</v>
      </c>
      <c r="D36" s="174"/>
      <c r="E36" s="175"/>
    </row>
    <row r="37" spans="1:12" ht="12.75">
      <c r="A37" s="217" t="s">
        <v>156</v>
      </c>
      <c r="B37" s="218" t="s">
        <v>157</v>
      </c>
      <c r="D37" s="174"/>
      <c r="E37" s="175"/>
    </row>
    <row r="38" spans="1:12" ht="12.75">
      <c r="A38" s="217" t="s">
        <v>158</v>
      </c>
      <c r="B38" s="218" t="s">
        <v>159</v>
      </c>
      <c r="D38" s="174"/>
      <c r="E38" s="175"/>
      <c r="L38" s="169"/>
    </row>
    <row r="39" spans="1:12" ht="12.75">
      <c r="A39" s="217" t="s">
        <v>160</v>
      </c>
      <c r="B39" s="218" t="s">
        <v>161</v>
      </c>
      <c r="D39" s="174"/>
      <c r="E39" s="174"/>
    </row>
    <row r="40" spans="1:12" ht="12.75">
      <c r="A40" s="217" t="s">
        <v>162</v>
      </c>
      <c r="B40" s="218" t="s">
        <v>163</v>
      </c>
      <c r="D40" s="174"/>
      <c r="E40" s="175"/>
    </row>
    <row r="41" spans="1:12" ht="12.75">
      <c r="A41" s="217" t="s">
        <v>164</v>
      </c>
      <c r="B41" s="218" t="s">
        <v>165</v>
      </c>
      <c r="D41" s="174"/>
      <c r="E41" s="175"/>
    </row>
    <row r="42" spans="1:12" ht="12.75">
      <c r="A42" s="217" t="s">
        <v>166</v>
      </c>
      <c r="B42" s="222" t="s">
        <v>167</v>
      </c>
      <c r="D42" s="174"/>
      <c r="E42" s="175"/>
      <c r="H42" s="169"/>
    </row>
    <row r="43" spans="1:12" ht="12.75">
      <c r="A43" s="177" t="s">
        <v>168</v>
      </c>
      <c r="B43" s="223" t="s">
        <v>169</v>
      </c>
      <c r="C43" s="12"/>
      <c r="D43" s="180"/>
      <c r="E43" s="180"/>
    </row>
    <row r="44" spans="1:12" ht="12.75">
      <c r="B44" s="172" t="s">
        <v>111</v>
      </c>
      <c r="D44" s="183"/>
      <c r="E44" s="183">
        <f>SUM(E32:E43)</f>
        <v>2279091.5</v>
      </c>
    </row>
    <row r="45" spans="1:12" ht="12.75">
      <c r="F45" s="171"/>
    </row>
    <row r="46" spans="1:12" ht="12.75">
      <c r="A46" s="202" t="s">
        <v>170</v>
      </c>
      <c r="B46" s="171"/>
      <c r="C46" s="171"/>
      <c r="D46" s="171"/>
      <c r="E46" s="171"/>
    </row>
    <row r="47" spans="1:12" ht="12.75">
      <c r="A47" s="217" t="s">
        <v>171</v>
      </c>
      <c r="B47" s="218" t="s">
        <v>172</v>
      </c>
      <c r="D47" s="215"/>
      <c r="E47" s="175"/>
    </row>
    <row r="48" spans="1:12" ht="12.75">
      <c r="A48" s="177" t="s">
        <v>173</v>
      </c>
      <c r="B48" s="219" t="s">
        <v>174</v>
      </c>
      <c r="C48" s="12"/>
      <c r="D48" s="195"/>
      <c r="E48" s="181"/>
    </row>
    <row r="49" spans="1:5" ht="12.75">
      <c r="B49" s="172" t="s">
        <v>111</v>
      </c>
      <c r="D49" s="183"/>
      <c r="E49" s="183">
        <f>SUM(E47:E48)</f>
        <v>0</v>
      </c>
    </row>
    <row r="51" spans="1:5" ht="12.75">
      <c r="A51" s="202" t="s">
        <v>175</v>
      </c>
    </row>
    <row r="52" spans="1:5" ht="12.75">
      <c r="A52" s="217" t="s">
        <v>176</v>
      </c>
      <c r="B52" s="218" t="s">
        <v>177</v>
      </c>
      <c r="D52" s="215"/>
      <c r="E52" s="175"/>
    </row>
    <row r="53" spans="1:5" ht="12.75">
      <c r="A53" s="217" t="s">
        <v>178</v>
      </c>
      <c r="B53" s="218" t="s">
        <v>179</v>
      </c>
      <c r="D53" s="215"/>
      <c r="E53" s="215"/>
    </row>
    <row r="54" spans="1:5" ht="12.75">
      <c r="A54" s="177" t="s">
        <v>180</v>
      </c>
      <c r="B54" s="219" t="s">
        <v>177</v>
      </c>
      <c r="C54" s="12"/>
      <c r="D54" s="195"/>
      <c r="E54" s="195"/>
    </row>
    <row r="55" spans="1:5" ht="12.75">
      <c r="B55" s="172" t="s">
        <v>111</v>
      </c>
      <c r="D55" s="183"/>
      <c r="E55" s="183">
        <f>SUM(E52:E54)</f>
        <v>0</v>
      </c>
    </row>
    <row r="57" spans="1:5" ht="12.75">
      <c r="A57" s="202" t="s">
        <v>181</v>
      </c>
    </row>
    <row r="58" spans="1:5" ht="12.75">
      <c r="A58" s="177" t="s">
        <v>182</v>
      </c>
      <c r="B58" s="219" t="s">
        <v>183</v>
      </c>
      <c r="C58" s="12"/>
      <c r="D58" s="180"/>
      <c r="E58" s="180">
        <v>0</v>
      </c>
    </row>
    <row r="59" spans="1:5" ht="12.75">
      <c r="B59" s="172" t="s">
        <v>111</v>
      </c>
      <c r="D59" s="224"/>
      <c r="E59" s="225">
        <f>E58</f>
        <v>0</v>
      </c>
    </row>
    <row r="62" spans="1:5" ht="12.75">
      <c r="A62" s="172" t="s">
        <v>184</v>
      </c>
      <c r="B62" s="203"/>
      <c r="C62" s="203"/>
    </row>
    <row r="63" spans="1:5" ht="12.75">
      <c r="A63" s="226" t="s">
        <v>185</v>
      </c>
      <c r="B63" s="227" t="s">
        <v>186</v>
      </c>
      <c r="D63" s="203"/>
      <c r="E63" s="228">
        <f>E100+E108</f>
        <v>0</v>
      </c>
    </row>
    <row r="64" spans="1:5" ht="12.75">
      <c r="A64" s="209" t="str">
        <f>'Anexo 5 RGF - 14ª Edição MDF'!A15</f>
        <v>Outros Recursos Não Vinculados</v>
      </c>
      <c r="B64" s="229" t="s">
        <v>187</v>
      </c>
      <c r="C64" s="12"/>
      <c r="D64" s="209"/>
      <c r="E64" s="230">
        <f>E101</f>
        <v>0</v>
      </c>
    </row>
    <row r="65" spans="1:14" ht="12.75">
      <c r="A65" s="172" t="s">
        <v>111</v>
      </c>
      <c r="B65" s="203"/>
      <c r="D65" s="192"/>
      <c r="E65" s="231">
        <f>SUM(E63:E64)</f>
        <v>0</v>
      </c>
    </row>
    <row r="66" spans="1:14" ht="12.75">
      <c r="A66" s="203"/>
      <c r="B66" s="203"/>
      <c r="D66" s="203"/>
      <c r="E66" s="203"/>
    </row>
    <row r="67" spans="1:14" ht="12.75">
      <c r="A67" s="172" t="s">
        <v>188</v>
      </c>
      <c r="B67" s="203"/>
      <c r="D67" s="232"/>
      <c r="E67" s="232"/>
    </row>
    <row r="68" spans="1:14" ht="12.75">
      <c r="A68" s="203" t="str">
        <f>'Anexo 5 RGF - 14ª Edição MDF'!A17</f>
        <v>Recursos Vinculados ao RPPS</v>
      </c>
      <c r="B68" s="203"/>
      <c r="D68" s="233"/>
      <c r="E68" s="233">
        <v>0</v>
      </c>
    </row>
    <row r="69" spans="1:14" ht="12.75">
      <c r="A69" s="203" t="str">
        <f>'Anexo 5 RGF - 14ª Edição MDF'!A18</f>
        <v>Recursos de Operações de Crédito</v>
      </c>
      <c r="B69" s="203"/>
      <c r="D69" s="233"/>
      <c r="E69" s="233">
        <v>0</v>
      </c>
    </row>
    <row r="70" spans="1:14" ht="12.75">
      <c r="A70" s="203" t="str">
        <f>'Anexo 5 RGF - 14ª Edição MDF'!A19</f>
        <v>Recursos de Alienação de Bens/Ativos</v>
      </c>
      <c r="B70" s="227" t="s">
        <v>189</v>
      </c>
      <c r="D70" s="228"/>
      <c r="E70" s="228">
        <f>E106</f>
        <v>0</v>
      </c>
    </row>
    <row r="71" spans="1:14" ht="12.75">
      <c r="A71" s="203" t="str">
        <f>'Anexo 5 RGF - 14ª Edição MDF'!A20</f>
        <v>Recursos Vinculados a Precatórios</v>
      </c>
      <c r="B71" s="203"/>
      <c r="D71" s="233"/>
      <c r="E71" s="233">
        <v>0</v>
      </c>
    </row>
    <row r="72" spans="1:14" ht="12.75">
      <c r="A72" s="203" t="str">
        <f>'Anexo 5 RGF - 14ª Edição MDF'!A21</f>
        <v>Recursos Vinculados a Depósitos Judiciais</v>
      </c>
      <c r="B72" s="203"/>
      <c r="D72" s="233"/>
      <c r="E72" s="233">
        <v>0</v>
      </c>
    </row>
    <row r="73" spans="1:14" ht="12.75">
      <c r="A73" s="209" t="str">
        <f>'Anexo 5 RGF - 14ª Edição MDF'!A22</f>
        <v>Outros Recursos Vinculados</v>
      </c>
      <c r="B73" s="229" t="s">
        <v>190</v>
      </c>
      <c r="C73" s="12"/>
      <c r="D73" s="230"/>
      <c r="E73" s="230">
        <f>E102+E104+E105+E109</f>
        <v>0</v>
      </c>
    </row>
    <row r="74" spans="1:14" ht="12.75">
      <c r="A74" s="234" t="s">
        <v>111</v>
      </c>
      <c r="B74" s="235"/>
      <c r="C74" s="236"/>
      <c r="D74" s="237"/>
      <c r="E74" s="238">
        <f>SUM(E68:E73)</f>
        <v>0</v>
      </c>
    </row>
    <row r="75" spans="1:14" ht="12.75">
      <c r="A75" s="182" t="s">
        <v>191</v>
      </c>
      <c r="D75" s="171"/>
      <c r="E75" s="239">
        <f>E65+E74</f>
        <v>0</v>
      </c>
      <c r="G75" s="240">
        <f>E75-E8</f>
        <v>-235967356.29000002</v>
      </c>
    </row>
    <row r="77" spans="1:14" ht="12.75">
      <c r="A77" s="241"/>
      <c r="B77" s="242"/>
      <c r="C77" s="243"/>
      <c r="D77" s="242"/>
      <c r="E77" s="242"/>
    </row>
    <row r="78" spans="1:14" ht="12.75">
      <c r="A78" s="244" t="s">
        <v>192</v>
      </c>
      <c r="B78" s="245" t="s">
        <v>30</v>
      </c>
      <c r="C78" s="245" t="s">
        <v>193</v>
      </c>
      <c r="D78" s="246"/>
      <c r="E78" s="246" t="s">
        <v>30</v>
      </c>
      <c r="F78" s="247"/>
      <c r="G78" s="247"/>
      <c r="H78" s="247"/>
      <c r="I78" s="248"/>
      <c r="J78" s="247"/>
      <c r="K78" s="248"/>
      <c r="L78" s="247"/>
      <c r="M78" s="248"/>
      <c r="N78" s="249"/>
    </row>
    <row r="79" spans="1:14" ht="12.75">
      <c r="A79" s="250" t="s">
        <v>194</v>
      </c>
      <c r="B79" s="251">
        <f>+B80</f>
        <v>235967356.29000002</v>
      </c>
      <c r="C79" s="252" t="s">
        <v>63</v>
      </c>
      <c r="D79" s="251"/>
      <c r="E79" s="251">
        <f>E80+E83</f>
        <v>11461575.049999999</v>
      </c>
      <c r="F79" s="247"/>
      <c r="G79" s="247"/>
      <c r="H79" s="247"/>
      <c r="I79" s="248"/>
      <c r="J79" s="247"/>
      <c r="K79" s="248"/>
      <c r="L79" s="247"/>
      <c r="M79" s="248"/>
      <c r="N79" s="249"/>
    </row>
    <row r="80" spans="1:14" ht="12.75">
      <c r="A80" s="253" t="s">
        <v>195</v>
      </c>
      <c r="B80" s="251">
        <f>B81+B86</f>
        <v>235967356.29000002</v>
      </c>
      <c r="C80" s="254" t="s">
        <v>196</v>
      </c>
      <c r="D80" s="251"/>
      <c r="E80" s="251">
        <f>SUM(E81:E82)</f>
        <v>9182483.5499999989</v>
      </c>
      <c r="F80" s="247"/>
      <c r="G80" s="247"/>
      <c r="H80" s="247"/>
      <c r="I80" s="248"/>
      <c r="J80" s="247"/>
      <c r="K80" s="248"/>
      <c r="L80" s="247"/>
      <c r="M80" s="248"/>
      <c r="N80" s="249"/>
    </row>
    <row r="81" spans="1:14" ht="12.75">
      <c r="A81" s="253" t="s">
        <v>197</v>
      </c>
      <c r="B81" s="251">
        <f>SUM(B82:B83)</f>
        <v>235967356.29000002</v>
      </c>
      <c r="C81" s="255" t="s">
        <v>198</v>
      </c>
      <c r="D81" s="256"/>
      <c r="E81" s="256">
        <f t="shared" ref="E81:E82" si="0">E13</f>
        <v>9150806.6799999997</v>
      </c>
      <c r="F81" s="247"/>
      <c r="G81" s="247"/>
      <c r="H81" s="247"/>
      <c r="I81" s="248"/>
      <c r="J81" s="247"/>
      <c r="K81" s="248"/>
      <c r="L81" s="247"/>
      <c r="M81" s="248"/>
      <c r="N81" s="249"/>
    </row>
    <row r="82" spans="1:14" ht="12.75">
      <c r="A82" s="257" t="s">
        <v>199</v>
      </c>
      <c r="B82" s="256">
        <f t="shared" ref="B82:B83" si="1">E6</f>
        <v>2838618.46</v>
      </c>
      <c r="C82" s="255" t="s">
        <v>200</v>
      </c>
      <c r="D82" s="256"/>
      <c r="E82" s="256">
        <f t="shared" si="0"/>
        <v>31676.87</v>
      </c>
      <c r="F82" s="247"/>
      <c r="G82" s="247"/>
      <c r="H82" s="247"/>
      <c r="I82" s="248"/>
      <c r="J82" s="247"/>
      <c r="K82" s="248"/>
      <c r="L82" s="247"/>
      <c r="M82" s="248"/>
      <c r="N82" s="249"/>
    </row>
    <row r="83" spans="1:14" ht="12.75">
      <c r="A83" s="257" t="s">
        <v>201</v>
      </c>
      <c r="B83" s="256">
        <f t="shared" si="1"/>
        <v>233128737.83000001</v>
      </c>
      <c r="C83" s="258" t="s">
        <v>202</v>
      </c>
      <c r="D83" s="259"/>
      <c r="E83" s="259">
        <f>SUM(E84:E89)</f>
        <v>2279091.5</v>
      </c>
      <c r="F83" s="247"/>
      <c r="G83" s="247"/>
      <c r="H83" s="247"/>
      <c r="I83" s="248"/>
      <c r="J83" s="247"/>
      <c r="K83" s="248"/>
      <c r="L83" s="247"/>
      <c r="M83" s="248"/>
      <c r="N83" s="249"/>
    </row>
    <row r="84" spans="1:14" ht="12.75">
      <c r="B84" s="11"/>
      <c r="C84" s="260" t="s">
        <v>203</v>
      </c>
      <c r="D84" s="261"/>
      <c r="E84" s="261">
        <f t="shared" ref="E84:E88" si="2">E18</f>
        <v>0</v>
      </c>
      <c r="F84" s="247"/>
      <c r="G84" s="247"/>
      <c r="H84" s="247"/>
      <c r="I84" s="248"/>
      <c r="J84" s="247"/>
      <c r="K84" s="248"/>
      <c r="L84" s="247"/>
      <c r="M84" s="248"/>
      <c r="N84" s="249"/>
    </row>
    <row r="85" spans="1:14" ht="12.75">
      <c r="B85" s="262"/>
      <c r="C85" s="260" t="s">
        <v>204</v>
      </c>
      <c r="D85" s="256"/>
      <c r="E85" s="256">
        <f t="shared" si="2"/>
        <v>2279091.5</v>
      </c>
      <c r="F85" s="247"/>
      <c r="G85" s="247"/>
      <c r="H85" s="247"/>
      <c r="I85" s="248"/>
      <c r="J85" s="247"/>
      <c r="K85" s="248"/>
      <c r="L85" s="247"/>
      <c r="M85" s="248"/>
      <c r="N85" s="249"/>
    </row>
    <row r="86" spans="1:14" ht="12.75">
      <c r="A86" s="263"/>
      <c r="B86" s="264"/>
      <c r="C86" s="255" t="s">
        <v>205</v>
      </c>
      <c r="D86" s="256"/>
      <c r="E86" s="256">
        <f t="shared" si="2"/>
        <v>0</v>
      </c>
      <c r="F86" s="247"/>
      <c r="G86" s="247"/>
      <c r="H86" s="247"/>
      <c r="I86" s="248"/>
      <c r="J86" s="247"/>
      <c r="K86" s="248"/>
      <c r="L86" s="247"/>
      <c r="M86" s="248"/>
      <c r="N86" s="249"/>
    </row>
    <row r="87" spans="1:14" ht="12.75">
      <c r="A87" s="257"/>
      <c r="B87" s="265"/>
      <c r="C87" s="255" t="s">
        <v>206</v>
      </c>
      <c r="D87" s="256"/>
      <c r="E87" s="256">
        <f t="shared" si="2"/>
        <v>0</v>
      </c>
      <c r="F87" s="247"/>
      <c r="G87" s="247"/>
      <c r="H87" s="247"/>
      <c r="I87" s="248"/>
      <c r="J87" s="247"/>
      <c r="K87" s="248"/>
      <c r="L87" s="247"/>
      <c r="M87" s="248"/>
      <c r="N87" s="249"/>
    </row>
    <row r="88" spans="1:14" ht="12.75">
      <c r="A88" s="257"/>
      <c r="B88" s="266"/>
      <c r="C88" s="255" t="s">
        <v>207</v>
      </c>
      <c r="D88" s="267"/>
      <c r="E88" s="267">
        <f t="shared" si="2"/>
        <v>0</v>
      </c>
      <c r="F88" s="247"/>
      <c r="G88" s="247"/>
      <c r="H88" s="247"/>
      <c r="I88" s="248"/>
      <c r="J88" s="247"/>
      <c r="K88" s="248"/>
      <c r="L88" s="247"/>
      <c r="M88" s="248"/>
      <c r="N88" s="249"/>
    </row>
    <row r="89" spans="1:14" ht="12.75">
      <c r="A89" s="268"/>
      <c r="B89" s="269"/>
      <c r="C89" s="270"/>
      <c r="D89" s="271"/>
      <c r="E89" s="271"/>
      <c r="F89" s="247"/>
      <c r="G89" s="247"/>
      <c r="H89" s="247"/>
      <c r="I89" s="248"/>
      <c r="J89" s="247"/>
      <c r="K89" s="248"/>
      <c r="L89" s="247"/>
      <c r="M89" s="248"/>
      <c r="N89" s="249"/>
    </row>
    <row r="90" spans="1:14" ht="12.75">
      <c r="A90" s="272" t="s">
        <v>208</v>
      </c>
      <c r="B90" s="273">
        <f>+B79</f>
        <v>235967356.29000002</v>
      </c>
      <c r="C90" s="274" t="s">
        <v>208</v>
      </c>
      <c r="D90" s="273"/>
      <c r="E90" s="273">
        <f>+E79</f>
        <v>11461575.049999999</v>
      </c>
      <c r="F90" s="247"/>
      <c r="G90" s="247"/>
      <c r="H90" s="247"/>
      <c r="I90" s="248"/>
      <c r="J90" s="247"/>
      <c r="K90" s="248"/>
      <c r="L90" s="247"/>
      <c r="M90" s="248"/>
      <c r="N90" s="249"/>
    </row>
    <row r="91" spans="1:14" ht="33.75">
      <c r="A91" s="275" t="s">
        <v>209</v>
      </c>
      <c r="B91" s="269">
        <f>IF(E79&gt;B79,+E79-B79,0)</f>
        <v>0</v>
      </c>
      <c r="C91" s="276" t="s">
        <v>210</v>
      </c>
      <c r="D91" s="273"/>
      <c r="E91" s="273">
        <f>IF(E79&lt;B79,+B79-E79,0)</f>
        <v>224505781.24000001</v>
      </c>
      <c r="F91" s="247"/>
      <c r="G91" s="247"/>
      <c r="H91" s="247"/>
      <c r="I91" s="248"/>
      <c r="J91" s="247"/>
      <c r="K91" s="248"/>
      <c r="L91" s="247"/>
      <c r="M91" s="248"/>
      <c r="N91" s="249"/>
    </row>
    <row r="92" spans="1:14" ht="12.75">
      <c r="A92" s="272" t="s">
        <v>112</v>
      </c>
      <c r="B92" s="273">
        <f>+B79+B91</f>
        <v>235967356.29000002</v>
      </c>
      <c r="C92" s="274" t="s">
        <v>112</v>
      </c>
      <c r="D92" s="273"/>
      <c r="E92" s="273">
        <f>+E79+E91</f>
        <v>235967356.29000002</v>
      </c>
      <c r="F92" s="247"/>
      <c r="G92" s="247"/>
      <c r="H92" s="247"/>
      <c r="I92" s="248"/>
      <c r="J92" s="247"/>
      <c r="K92" s="248"/>
      <c r="L92" s="247"/>
      <c r="M92" s="248"/>
      <c r="N92" s="249"/>
    </row>
    <row r="93" spans="1:14" ht="12.75">
      <c r="A93" s="277" t="s">
        <v>211</v>
      </c>
      <c r="B93" s="278"/>
      <c r="C93" s="274"/>
      <c r="D93" s="279"/>
      <c r="E93" s="279">
        <v>0</v>
      </c>
      <c r="F93" s="247"/>
      <c r="G93" s="247"/>
      <c r="H93" s="247"/>
      <c r="I93" s="248"/>
      <c r="J93" s="247"/>
      <c r="K93" s="248"/>
      <c r="L93" s="247"/>
      <c r="M93" s="248"/>
      <c r="N93" s="249"/>
    </row>
    <row r="94" spans="1:14" ht="12.75">
      <c r="A94" s="277" t="s">
        <v>212</v>
      </c>
      <c r="B94" s="280"/>
      <c r="C94" s="274"/>
      <c r="D94" s="273"/>
      <c r="E94" s="273">
        <f>IF(E91-E93&lt;&gt;0,E91-E93,"")</f>
        <v>224505781.24000001</v>
      </c>
      <c r="F94" s="247"/>
      <c r="G94" s="247"/>
      <c r="H94" s="247"/>
      <c r="I94" s="248"/>
      <c r="J94" s="247"/>
      <c r="K94" s="248"/>
      <c r="L94" s="247"/>
      <c r="M94" s="248"/>
      <c r="N94" s="249"/>
    </row>
    <row r="95" spans="1:14" ht="12.75">
      <c r="A95" s="281"/>
      <c r="B95" s="281"/>
      <c r="C95" s="247"/>
      <c r="D95" s="248"/>
      <c r="E95" s="248"/>
      <c r="F95" s="247"/>
      <c r="G95" s="247"/>
      <c r="H95" s="247"/>
      <c r="I95" s="248"/>
      <c r="J95" s="247"/>
      <c r="K95" s="248"/>
      <c r="L95" s="247"/>
      <c r="M95" s="248"/>
      <c r="N95" s="249"/>
    </row>
    <row r="96" spans="1:14" ht="12.75">
      <c r="A96" s="281"/>
      <c r="B96" s="281"/>
      <c r="C96" s="247"/>
      <c r="D96" s="248"/>
      <c r="E96" s="248"/>
      <c r="F96" s="247"/>
      <c r="G96" s="247"/>
      <c r="H96" s="247"/>
      <c r="I96" s="248"/>
      <c r="J96" s="247"/>
      <c r="K96" s="248"/>
      <c r="L96" s="247"/>
      <c r="M96" s="248"/>
      <c r="N96" s="249"/>
    </row>
    <row r="97" spans="1:14" ht="12.75">
      <c r="A97" s="281" t="s">
        <v>110</v>
      </c>
      <c r="B97" s="281"/>
      <c r="C97" s="247"/>
      <c r="D97" s="248"/>
      <c r="E97" s="248"/>
      <c r="F97" s="247"/>
      <c r="G97" s="247"/>
      <c r="H97" s="247"/>
      <c r="I97" s="248"/>
      <c r="J97" s="247"/>
      <c r="K97" s="248"/>
      <c r="L97" s="247"/>
      <c r="M97" s="248"/>
      <c r="N97" s="249"/>
    </row>
    <row r="98" spans="1:14" ht="12.75">
      <c r="A98" s="281"/>
      <c r="B98" s="281"/>
      <c r="C98" s="249"/>
      <c r="D98" s="247"/>
      <c r="E98" s="247"/>
      <c r="F98" s="248"/>
      <c r="G98" s="247"/>
      <c r="H98" s="247"/>
      <c r="I98" s="247"/>
      <c r="J98" s="248"/>
      <c r="K98" s="247"/>
      <c r="L98" s="248"/>
      <c r="M98" s="247"/>
      <c r="N98" s="248"/>
    </row>
    <row r="99" spans="1:14" ht="12.75">
      <c r="A99" s="281" t="s">
        <v>213</v>
      </c>
      <c r="B99" s="281" t="s">
        <v>214</v>
      </c>
      <c r="C99" s="249"/>
      <c r="D99" s="247"/>
      <c r="E99" s="282">
        <f>SUMIF(F100:F107,"C",E100:E107)-SUMIF(F100:F107,"D",E100:E107)</f>
        <v>0</v>
      </c>
      <c r="F99" s="248" t="s">
        <v>215</v>
      </c>
      <c r="G99" s="247"/>
      <c r="H99" s="247"/>
      <c r="I99" s="247"/>
      <c r="J99" s="248"/>
      <c r="K99" s="282"/>
      <c r="L99" s="283"/>
      <c r="M99" s="247"/>
      <c r="N99" s="248"/>
    </row>
    <row r="100" spans="1:14" ht="12.75">
      <c r="A100" s="284"/>
      <c r="B100" s="285">
        <v>101000000</v>
      </c>
      <c r="C100" s="286" t="s">
        <v>216</v>
      </c>
      <c r="D100" s="247"/>
      <c r="E100" s="287"/>
      <c r="F100" s="248" t="s">
        <v>215</v>
      </c>
      <c r="G100" s="247"/>
      <c r="H100" s="247"/>
      <c r="I100" s="247"/>
      <c r="J100" s="248"/>
      <c r="K100" s="282"/>
      <c r="L100" s="283"/>
      <c r="M100" s="247"/>
      <c r="N100" s="248"/>
    </row>
    <row r="101" spans="1:14" ht="12.75">
      <c r="A101" s="284"/>
      <c r="B101" s="285">
        <v>104020001</v>
      </c>
      <c r="C101" s="286" t="s">
        <v>217</v>
      </c>
      <c r="D101" s="247"/>
      <c r="E101" s="287"/>
      <c r="F101" s="248" t="s">
        <v>215</v>
      </c>
      <c r="G101" s="247"/>
      <c r="H101" s="247"/>
      <c r="I101" s="247"/>
      <c r="J101" s="248"/>
      <c r="K101" s="282"/>
      <c r="L101" s="283"/>
      <c r="M101" s="247"/>
      <c r="N101" s="248"/>
    </row>
    <row r="102" spans="1:14" ht="12.75">
      <c r="A102" s="284"/>
      <c r="B102" s="281">
        <v>115000000</v>
      </c>
      <c r="C102" s="288" t="s">
        <v>218</v>
      </c>
      <c r="D102" s="247"/>
      <c r="E102" s="287"/>
      <c r="F102" s="248" t="s">
        <v>215</v>
      </c>
      <c r="G102" s="247"/>
      <c r="H102" s="247"/>
      <c r="I102" s="247"/>
      <c r="J102" s="248"/>
      <c r="K102" s="282"/>
      <c r="L102" s="283"/>
      <c r="M102" s="247"/>
      <c r="N102" s="248"/>
    </row>
    <row r="103" spans="1:14" ht="12.75">
      <c r="A103" s="284"/>
      <c r="B103" s="340">
        <v>120000000</v>
      </c>
      <c r="C103" s="288" t="s">
        <v>219</v>
      </c>
      <c r="D103" s="247"/>
      <c r="E103" s="287"/>
      <c r="F103" s="248"/>
      <c r="G103" s="247"/>
      <c r="H103" s="247"/>
      <c r="I103" s="247"/>
      <c r="J103" s="248"/>
      <c r="K103" s="282"/>
      <c r="L103" s="283"/>
      <c r="M103" s="247"/>
      <c r="N103" s="248"/>
    </row>
    <row r="104" spans="1:14" ht="12.75">
      <c r="A104" s="284"/>
      <c r="B104" s="295"/>
      <c r="C104" s="286" t="s">
        <v>220</v>
      </c>
      <c r="D104" s="247"/>
      <c r="E104" s="287"/>
      <c r="F104" s="248" t="s">
        <v>215</v>
      </c>
      <c r="G104" s="247"/>
      <c r="H104" s="247"/>
      <c r="I104" s="247"/>
      <c r="J104" s="248"/>
      <c r="K104" s="282"/>
      <c r="L104" s="283"/>
      <c r="M104" s="247"/>
      <c r="N104" s="248"/>
    </row>
    <row r="105" spans="1:14" ht="12.75">
      <c r="A105" s="284"/>
      <c r="B105" s="281">
        <v>241000000</v>
      </c>
      <c r="C105" s="286" t="s">
        <v>221</v>
      </c>
      <c r="D105" s="247"/>
      <c r="E105" s="287"/>
      <c r="F105" s="248" t="s">
        <v>215</v>
      </c>
      <c r="G105" s="247"/>
      <c r="H105" s="247"/>
      <c r="I105" s="247"/>
      <c r="J105" s="248"/>
      <c r="K105" s="282"/>
      <c r="L105" s="283"/>
      <c r="M105" s="247"/>
      <c r="N105" s="248"/>
    </row>
    <row r="106" spans="1:14" ht="12.75">
      <c r="A106" s="284"/>
      <c r="B106" s="281">
        <v>121000000</v>
      </c>
      <c r="C106" s="288" t="s">
        <v>222</v>
      </c>
      <c r="D106" s="247"/>
      <c r="E106" s="287"/>
      <c r="F106" s="248" t="s">
        <v>215</v>
      </c>
      <c r="G106" s="247"/>
      <c r="H106" s="247"/>
      <c r="I106" s="247"/>
      <c r="J106" s="289"/>
      <c r="K106" s="282"/>
      <c r="L106" s="283"/>
      <c r="M106" s="247"/>
      <c r="N106" s="248"/>
    </row>
    <row r="107" spans="1:14" ht="12.75">
      <c r="A107" s="281" t="s">
        <v>223</v>
      </c>
      <c r="B107" s="281" t="s">
        <v>224</v>
      </c>
      <c r="C107" s="249"/>
      <c r="D107" s="247"/>
      <c r="E107" s="282">
        <f>SUM(E108)</f>
        <v>0</v>
      </c>
      <c r="F107" s="248" t="s">
        <v>215</v>
      </c>
      <c r="G107" s="247"/>
      <c r="H107" s="247"/>
      <c r="I107" s="247"/>
      <c r="J107" s="248"/>
      <c r="K107" s="282"/>
      <c r="L107" s="283"/>
      <c r="M107" s="247"/>
      <c r="N107" s="289"/>
    </row>
    <row r="108" spans="1:14" ht="12.75">
      <c r="A108" s="284"/>
      <c r="B108" s="285">
        <v>101000000</v>
      </c>
      <c r="C108" s="288" t="s">
        <v>216</v>
      </c>
      <c r="D108" s="247"/>
      <c r="E108" s="287"/>
      <c r="F108" s="248" t="s">
        <v>215</v>
      </c>
      <c r="G108" s="247"/>
      <c r="H108" s="247"/>
      <c r="I108" s="247"/>
      <c r="J108" s="248"/>
      <c r="K108" s="282"/>
      <c r="L108" s="283"/>
      <c r="M108" s="247"/>
      <c r="N108" s="289"/>
    </row>
    <row r="109" spans="1:14" ht="12.75">
      <c r="A109" s="281" t="s">
        <v>225</v>
      </c>
      <c r="B109" s="281" t="s">
        <v>226</v>
      </c>
      <c r="C109" s="249"/>
      <c r="D109" s="247"/>
      <c r="E109" s="287"/>
      <c r="F109" s="248" t="s">
        <v>215</v>
      </c>
      <c r="G109" s="247"/>
      <c r="H109" s="247"/>
      <c r="I109" s="247"/>
      <c r="J109" s="248"/>
      <c r="K109" s="282"/>
      <c r="L109" s="283"/>
      <c r="M109" s="247"/>
      <c r="N109" s="248"/>
    </row>
    <row r="113" spans="1:7" ht="12.75">
      <c r="E113" s="169"/>
    </row>
    <row r="114" spans="1:7" ht="12.75">
      <c r="E114" s="169"/>
    </row>
    <row r="115" spans="1:7" ht="12.75">
      <c r="A115" s="128"/>
      <c r="B115" s="128"/>
      <c r="C115" s="128"/>
      <c r="D115" s="128"/>
      <c r="E115" s="169"/>
      <c r="F115" s="130"/>
      <c r="G115" s="128"/>
    </row>
    <row r="116" spans="1:7" ht="12.75">
      <c r="A116" s="128"/>
      <c r="B116" s="128"/>
      <c r="C116" s="128"/>
      <c r="D116" s="128"/>
      <c r="E116" s="169"/>
      <c r="F116" s="130"/>
      <c r="G116" s="128"/>
    </row>
    <row r="117" spans="1:7" ht="12.75">
      <c r="A117" s="128"/>
      <c r="B117" s="128"/>
      <c r="C117" s="128"/>
      <c r="D117" s="128"/>
      <c r="E117" s="169"/>
      <c r="F117" s="130"/>
      <c r="G117" s="128"/>
    </row>
    <row r="118" spans="1:7" ht="12.75">
      <c r="A118" s="128"/>
      <c r="B118" s="128"/>
      <c r="C118" s="128"/>
      <c r="D118" s="128"/>
      <c r="E118" s="169"/>
      <c r="F118" s="130"/>
      <c r="G118" s="128"/>
    </row>
    <row r="119" spans="1:7" ht="12.75">
      <c r="A119" s="128"/>
      <c r="B119" s="128"/>
      <c r="C119" s="128"/>
      <c r="D119" s="128"/>
      <c r="E119" s="169"/>
      <c r="F119" s="130"/>
      <c r="G119" s="128"/>
    </row>
    <row r="120" spans="1:7" ht="12.75">
      <c r="A120" s="128"/>
      <c r="B120" s="128"/>
      <c r="C120" s="128"/>
      <c r="D120" s="128"/>
      <c r="E120" s="169"/>
      <c r="F120" s="130"/>
      <c r="G120" s="128"/>
    </row>
    <row r="121" spans="1:7" ht="12.75">
      <c r="A121" s="128"/>
      <c r="B121" s="128"/>
      <c r="C121" s="128"/>
      <c r="D121" s="128"/>
      <c r="E121" s="129"/>
      <c r="F121" s="130"/>
      <c r="G121" s="128"/>
    </row>
    <row r="131" spans="3:5" ht="12.75">
      <c r="C131" s="290"/>
      <c r="D131" s="169"/>
    </row>
    <row r="132" spans="3:5" ht="12.75">
      <c r="C132" s="290"/>
      <c r="D132" s="169"/>
    </row>
    <row r="133" spans="3:5" ht="12.75">
      <c r="E133" s="291"/>
    </row>
    <row r="136" spans="3:5" ht="12.75">
      <c r="D136" s="169"/>
    </row>
    <row r="137" spans="3:5" ht="12.75">
      <c r="D137" s="169"/>
    </row>
    <row r="140" spans="3:5" ht="12.75">
      <c r="D140" s="169"/>
    </row>
    <row r="141" spans="3:5" ht="12.75">
      <c r="D141" s="169"/>
    </row>
  </sheetData>
  <mergeCells count="2">
    <mergeCell ref="B17:C17"/>
    <mergeCell ref="B103:B104"/>
  </mergeCells>
  <printOptions horizontalCentered="1" gridLines="1"/>
  <pageMargins left="0.7" right="0.7" top="0.75" bottom="0.75" header="0" footer="0"/>
  <pageSetup paperSize="9" fitToHeight="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T783"/>
  <sheetViews>
    <sheetView showGridLines="0" workbookViewId="0"/>
  </sheetViews>
  <sheetFormatPr defaultColWidth="12.5703125" defaultRowHeight="15.75" customHeight="1"/>
  <cols>
    <col min="1" max="1" width="39.8554687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325" t="s">
        <v>0</v>
      </c>
      <c r="B1" s="326"/>
      <c r="C1" s="326"/>
      <c r="D1" s="326"/>
      <c r="E1" s="326"/>
      <c r="F1" s="326"/>
      <c r="G1" s="326"/>
      <c r="H1" s="326"/>
      <c r="I1" s="326"/>
      <c r="J1" s="327"/>
      <c r="K1" s="91"/>
      <c r="L1" s="91"/>
      <c r="M1" s="91"/>
      <c r="N1" s="91"/>
      <c r="O1" s="92"/>
      <c r="P1" s="1"/>
      <c r="Q1" s="1"/>
      <c r="R1" s="1"/>
      <c r="S1" s="1"/>
      <c r="T1" s="1"/>
    </row>
    <row r="2" spans="1:20" ht="12.75">
      <c r="A2" s="309" t="s">
        <v>1</v>
      </c>
      <c r="B2" s="310"/>
      <c r="C2" s="310"/>
      <c r="D2" s="310"/>
      <c r="E2" s="310"/>
      <c r="F2" s="310"/>
      <c r="G2" s="310"/>
      <c r="H2" s="310"/>
      <c r="I2" s="310"/>
      <c r="J2" s="311"/>
      <c r="K2" s="91"/>
      <c r="L2" s="91"/>
      <c r="M2" s="91"/>
      <c r="N2" s="91"/>
      <c r="O2" s="92"/>
      <c r="P2" s="1"/>
      <c r="Q2" s="1"/>
      <c r="R2" s="1"/>
      <c r="S2" s="1"/>
      <c r="T2" s="1"/>
    </row>
    <row r="3" spans="1:20" ht="12.75">
      <c r="A3" s="309" t="s">
        <v>2</v>
      </c>
      <c r="B3" s="310"/>
      <c r="C3" s="310"/>
      <c r="D3" s="310"/>
      <c r="E3" s="310"/>
      <c r="F3" s="310"/>
      <c r="G3" s="310"/>
      <c r="H3" s="310"/>
      <c r="I3" s="310"/>
      <c r="J3" s="311"/>
      <c r="K3" s="91"/>
      <c r="L3" s="91"/>
      <c r="M3" s="91"/>
      <c r="N3" s="91"/>
      <c r="O3" s="92"/>
      <c r="P3" s="1"/>
      <c r="Q3" s="1"/>
      <c r="R3" s="1"/>
      <c r="S3" s="1"/>
      <c r="T3" s="1"/>
    </row>
    <row r="4" spans="1:20" ht="12.75">
      <c r="A4" s="309" t="s">
        <v>3</v>
      </c>
      <c r="B4" s="310"/>
      <c r="C4" s="310"/>
      <c r="D4" s="310"/>
      <c r="E4" s="310"/>
      <c r="F4" s="310"/>
      <c r="G4" s="310"/>
      <c r="H4" s="310"/>
      <c r="I4" s="310"/>
      <c r="J4" s="311"/>
      <c r="K4" s="91"/>
      <c r="L4" s="91"/>
      <c r="M4" s="91"/>
      <c r="N4" s="91"/>
      <c r="O4" s="92"/>
      <c r="P4" s="1"/>
      <c r="Q4" s="1"/>
      <c r="R4" s="1"/>
      <c r="S4" s="1"/>
      <c r="T4" s="1"/>
    </row>
    <row r="5" spans="1:20" ht="12.75">
      <c r="A5" s="312" t="s">
        <v>58</v>
      </c>
      <c r="B5" s="310"/>
      <c r="C5" s="310"/>
      <c r="D5" s="310"/>
      <c r="E5" s="310"/>
      <c r="F5" s="310"/>
      <c r="G5" s="310"/>
      <c r="H5" s="310"/>
      <c r="I5" s="310"/>
      <c r="J5" s="311"/>
      <c r="K5" s="93"/>
      <c r="L5" s="93"/>
      <c r="M5" s="93"/>
      <c r="N5" s="93"/>
      <c r="O5" s="94"/>
      <c r="P5" s="1"/>
      <c r="Q5" s="1"/>
      <c r="R5" s="1"/>
      <c r="S5" s="1"/>
      <c r="T5" s="1"/>
    </row>
    <row r="6" spans="1:20" ht="12.75">
      <c r="A6" s="309" t="s">
        <v>5</v>
      </c>
      <c r="B6" s="310"/>
      <c r="C6" s="310"/>
      <c r="D6" s="310"/>
      <c r="E6" s="310"/>
      <c r="F6" s="310"/>
      <c r="G6" s="310"/>
      <c r="H6" s="310"/>
      <c r="I6" s="310"/>
      <c r="J6" s="311"/>
      <c r="K6" s="91"/>
      <c r="L6" s="91"/>
      <c r="M6" s="91"/>
      <c r="N6" s="91"/>
      <c r="O6" s="92"/>
      <c r="P6" s="1"/>
      <c r="Q6" s="1"/>
      <c r="R6" s="1"/>
      <c r="S6" s="1"/>
      <c r="T6" s="1"/>
    </row>
    <row r="7" spans="1:20" ht="12.75">
      <c r="A7" s="329" t="e">
        <f>#REF!</f>
        <v>#REF!</v>
      </c>
      <c r="B7" s="295"/>
      <c r="C7" s="295"/>
      <c r="D7" s="295"/>
      <c r="E7" s="295"/>
      <c r="F7" s="295"/>
      <c r="G7" s="295"/>
      <c r="H7" s="295"/>
      <c r="I7" s="295"/>
      <c r="J7" s="296"/>
      <c r="K7" s="95"/>
      <c r="L7" s="95"/>
      <c r="M7" s="95"/>
      <c r="N7" s="95"/>
      <c r="O7" s="96"/>
      <c r="P7" s="1"/>
      <c r="Q7" s="1"/>
      <c r="R7" s="1"/>
      <c r="S7" s="1"/>
      <c r="T7" s="1"/>
    </row>
    <row r="8" spans="1:20" ht="12.75">
      <c r="A8" s="331" t="e">
        <f>#REF!</f>
        <v>#REF!</v>
      </c>
      <c r="B8" s="295"/>
      <c r="C8" s="295"/>
      <c r="D8" s="295"/>
      <c r="E8" s="295"/>
      <c r="F8" s="295"/>
      <c r="G8" s="295"/>
      <c r="H8" s="295"/>
      <c r="I8" s="295"/>
      <c r="J8" s="296"/>
      <c r="K8" s="97"/>
      <c r="L8" s="97"/>
      <c r="M8" s="1"/>
      <c r="N8" s="1"/>
      <c r="O8" s="1"/>
      <c r="P8" s="1"/>
      <c r="Q8" s="1"/>
      <c r="R8" s="1"/>
      <c r="S8" s="1"/>
      <c r="T8" s="1"/>
    </row>
    <row r="9" spans="1:20" ht="12.75">
      <c r="A9" s="3" t="s">
        <v>59</v>
      </c>
      <c r="B9" s="7"/>
      <c r="C9" s="98"/>
      <c r="D9" s="98"/>
      <c r="E9" s="98"/>
      <c r="F9" s="98"/>
      <c r="G9" s="98"/>
      <c r="H9" s="98"/>
      <c r="I9" s="98"/>
      <c r="J9" s="99" t="s">
        <v>60</v>
      </c>
      <c r="K9" s="97"/>
      <c r="L9" s="97"/>
      <c r="M9" s="1"/>
      <c r="N9" s="1"/>
      <c r="O9" s="1"/>
      <c r="P9" s="1"/>
      <c r="Q9" s="1"/>
      <c r="R9" s="1"/>
      <c r="S9" s="1"/>
      <c r="T9" s="1"/>
    </row>
    <row r="10" spans="1:20" ht="18" customHeight="1">
      <c r="A10" s="332" t="s">
        <v>61</v>
      </c>
      <c r="B10" s="333" t="s">
        <v>62</v>
      </c>
      <c r="C10" s="322" t="s">
        <v>63</v>
      </c>
      <c r="D10" s="323"/>
      <c r="E10" s="323"/>
      <c r="F10" s="302"/>
      <c r="G10" s="315" t="s">
        <v>64</v>
      </c>
      <c r="H10" s="330" t="s">
        <v>65</v>
      </c>
      <c r="I10" s="315" t="s">
        <v>66</v>
      </c>
      <c r="J10" s="315" t="s">
        <v>67</v>
      </c>
      <c r="K10" s="97"/>
      <c r="L10" s="97"/>
      <c r="M10" s="7"/>
      <c r="N10" s="1"/>
      <c r="O10" s="1"/>
      <c r="P10" s="1"/>
      <c r="Q10" s="1"/>
      <c r="R10" s="1"/>
      <c r="S10" s="1"/>
      <c r="T10" s="1"/>
    </row>
    <row r="11" spans="1:20" ht="19.5" customHeight="1">
      <c r="A11" s="316"/>
      <c r="B11" s="316"/>
      <c r="C11" s="322" t="s">
        <v>68</v>
      </c>
      <c r="D11" s="302"/>
      <c r="E11" s="330" t="s">
        <v>69</v>
      </c>
      <c r="F11" s="315" t="s">
        <v>70</v>
      </c>
      <c r="G11" s="316"/>
      <c r="H11" s="316"/>
      <c r="I11" s="316"/>
      <c r="J11" s="316"/>
      <c r="K11" s="97"/>
      <c r="L11" s="97"/>
      <c r="M11" s="1"/>
      <c r="N11" s="1"/>
      <c r="O11" s="1"/>
      <c r="P11" s="1"/>
      <c r="Q11" s="1"/>
      <c r="R11" s="1"/>
      <c r="S11" s="1"/>
      <c r="T11" s="1"/>
    </row>
    <row r="12" spans="1:20" ht="32.25" customHeight="1">
      <c r="A12" s="317"/>
      <c r="B12" s="317"/>
      <c r="C12" s="100" t="s">
        <v>71</v>
      </c>
      <c r="D12" s="101" t="s">
        <v>72</v>
      </c>
      <c r="E12" s="317"/>
      <c r="F12" s="317"/>
      <c r="G12" s="317"/>
      <c r="H12" s="317"/>
      <c r="I12" s="317"/>
      <c r="J12" s="317"/>
      <c r="K12" s="97"/>
      <c r="L12" s="97"/>
      <c r="M12" s="170">
        <f>B13-C13-D13-F13</f>
        <v>-11461575.049999999</v>
      </c>
      <c r="N12" s="1"/>
      <c r="O12" s="1"/>
      <c r="P12" s="1"/>
      <c r="Q12" s="1"/>
      <c r="R12" s="1"/>
      <c r="S12" s="1"/>
      <c r="T12" s="1"/>
    </row>
    <row r="13" spans="1:20" ht="12.75">
      <c r="A13" s="102" t="s">
        <v>73</v>
      </c>
      <c r="B13" s="103">
        <f t="shared" ref="B13:I13" si="0">SUM(B14:B15)</f>
        <v>0</v>
      </c>
      <c r="C13" s="103">
        <f t="shared" si="0"/>
        <v>31676.87</v>
      </c>
      <c r="D13" s="103">
        <f t="shared" si="0"/>
        <v>9150806.6799999997</v>
      </c>
      <c r="E13" s="103">
        <f t="shared" si="0"/>
        <v>0</v>
      </c>
      <c r="F13" s="103">
        <f t="shared" si="0"/>
        <v>2279091.5</v>
      </c>
      <c r="G13" s="103">
        <f t="shared" si="0"/>
        <v>-11461575.049999999</v>
      </c>
      <c r="H13" s="103">
        <f t="shared" si="0"/>
        <v>0</v>
      </c>
      <c r="I13" s="103">
        <f t="shared" si="0"/>
        <v>0</v>
      </c>
      <c r="J13" s="103">
        <f t="shared" ref="J13:J22" si="1">G13-H13</f>
        <v>-11461575.049999999</v>
      </c>
      <c r="K13" s="97"/>
      <c r="L13" s="97"/>
      <c r="M13" s="1"/>
      <c r="N13" s="1"/>
      <c r="O13" s="1"/>
      <c r="P13" s="1"/>
      <c r="Q13" s="1"/>
      <c r="R13" s="1"/>
      <c r="S13" s="1"/>
      <c r="T13" s="1"/>
    </row>
    <row r="14" spans="1:20" ht="12.75">
      <c r="A14" s="106" t="s">
        <v>185</v>
      </c>
      <c r="B14" s="107">
        <f>'Entrada de dados Anexos V e VI.'!E63</f>
        <v>0</v>
      </c>
      <c r="C14" s="108">
        <f>'Entrada de dados Anexos V e VI.'!E82</f>
        <v>31676.87</v>
      </c>
      <c r="D14" s="107">
        <f>'Entrada de dados Anexos V e VI.'!E81</f>
        <v>9150806.6799999997</v>
      </c>
      <c r="E14" s="108">
        <v>0</v>
      </c>
      <c r="F14" s="107">
        <f>'Entrada de dados Anexos V e VI.'!E83</f>
        <v>2279091.5</v>
      </c>
      <c r="G14" s="108">
        <f t="shared" ref="G14:G22" si="2">B14-C14-D14-E14-F14</f>
        <v>-11461575.049999999</v>
      </c>
      <c r="H14" s="108">
        <v>0</v>
      </c>
      <c r="I14" s="108">
        <v>0</v>
      </c>
      <c r="J14" s="108">
        <f t="shared" si="1"/>
        <v>-11461575.049999999</v>
      </c>
      <c r="K14" s="97"/>
      <c r="L14" s="97"/>
      <c r="M14" s="1"/>
      <c r="N14" s="1"/>
      <c r="O14" s="1"/>
      <c r="P14" s="1"/>
      <c r="Q14" s="1"/>
      <c r="R14" s="1"/>
      <c r="S14" s="1"/>
      <c r="T14" s="1"/>
    </row>
    <row r="15" spans="1:20" ht="12.75">
      <c r="A15" s="106" t="s">
        <v>229</v>
      </c>
      <c r="B15" s="107">
        <f>'Entrada de dados Anexos V e VI.'!E64</f>
        <v>0</v>
      </c>
      <c r="C15" s="108">
        <v>0</v>
      </c>
      <c r="D15" s="108">
        <v>0</v>
      </c>
      <c r="E15" s="108">
        <v>0</v>
      </c>
      <c r="F15" s="108">
        <v>0</v>
      </c>
      <c r="G15" s="108">
        <f t="shared" si="2"/>
        <v>0</v>
      </c>
      <c r="H15" s="108">
        <v>0</v>
      </c>
      <c r="I15" s="108">
        <v>0</v>
      </c>
      <c r="J15" s="108">
        <f t="shared" si="1"/>
        <v>0</v>
      </c>
      <c r="K15" s="97"/>
      <c r="L15" s="97"/>
      <c r="M15" s="1"/>
      <c r="N15" s="1"/>
      <c r="O15" s="1"/>
      <c r="P15" s="1"/>
      <c r="Q15" s="1"/>
      <c r="R15" s="1"/>
      <c r="S15" s="1"/>
      <c r="T15" s="1"/>
    </row>
    <row r="16" spans="1:20" ht="12.75">
      <c r="A16" s="102" t="s">
        <v>74</v>
      </c>
      <c r="B16" s="105">
        <f>SUM(B17:B22)</f>
        <v>0</v>
      </c>
      <c r="C16" s="105">
        <v>0</v>
      </c>
      <c r="D16" s="105">
        <v>0</v>
      </c>
      <c r="E16" s="105">
        <v>0</v>
      </c>
      <c r="F16" s="105">
        <v>0</v>
      </c>
      <c r="G16" s="105">
        <f t="shared" si="2"/>
        <v>0</v>
      </c>
      <c r="H16" s="105">
        <f t="shared" ref="H16:I16" si="3">SUM(H17:H22)</f>
        <v>0</v>
      </c>
      <c r="I16" s="105">
        <f t="shared" si="3"/>
        <v>0</v>
      </c>
      <c r="J16" s="103">
        <f t="shared" si="1"/>
        <v>0</v>
      </c>
      <c r="K16" s="97"/>
      <c r="L16" s="97"/>
      <c r="M16" s="1"/>
      <c r="N16" s="1"/>
      <c r="O16" s="1"/>
      <c r="P16" s="1"/>
      <c r="Q16" s="1"/>
      <c r="R16" s="1"/>
      <c r="S16" s="1"/>
      <c r="T16" s="1"/>
    </row>
    <row r="17" spans="1:20" ht="12.75">
      <c r="A17" s="106" t="s">
        <v>230</v>
      </c>
      <c r="B17" s="107">
        <f>'Entrada de dados Anexos V e VI.'!E68</f>
        <v>0</v>
      </c>
      <c r="C17" s="108">
        <v>0</v>
      </c>
      <c r="D17" s="108">
        <v>0</v>
      </c>
      <c r="E17" s="108">
        <v>0</v>
      </c>
      <c r="F17" s="108">
        <v>0</v>
      </c>
      <c r="G17" s="108">
        <f t="shared" si="2"/>
        <v>0</v>
      </c>
      <c r="H17" s="108">
        <v>0</v>
      </c>
      <c r="I17" s="108">
        <v>0</v>
      </c>
      <c r="J17" s="108">
        <f t="shared" si="1"/>
        <v>0</v>
      </c>
      <c r="K17" s="97"/>
      <c r="L17" s="97"/>
      <c r="M17" s="1"/>
      <c r="N17" s="1"/>
      <c r="O17" s="1"/>
      <c r="P17" s="1"/>
      <c r="Q17" s="1"/>
      <c r="R17" s="1"/>
      <c r="S17" s="1"/>
      <c r="T17" s="1"/>
    </row>
    <row r="18" spans="1:20" ht="12.75">
      <c r="A18" s="106" t="s">
        <v>77</v>
      </c>
      <c r="B18" s="107">
        <f>'Entrada de dados Anexos V e VI.'!E69</f>
        <v>0</v>
      </c>
      <c r="C18" s="108">
        <v>0</v>
      </c>
      <c r="D18" s="108">
        <v>0</v>
      </c>
      <c r="E18" s="108">
        <v>0</v>
      </c>
      <c r="F18" s="108">
        <v>0</v>
      </c>
      <c r="G18" s="108">
        <f t="shared" si="2"/>
        <v>0</v>
      </c>
      <c r="H18" s="108">
        <v>0</v>
      </c>
      <c r="I18" s="108">
        <v>0</v>
      </c>
      <c r="J18" s="108">
        <f t="shared" si="1"/>
        <v>0</v>
      </c>
      <c r="K18" s="97"/>
      <c r="L18" s="97"/>
      <c r="M18" s="1"/>
      <c r="N18" s="1"/>
      <c r="O18" s="1"/>
      <c r="P18" s="1"/>
      <c r="Q18" s="1"/>
      <c r="R18" s="1"/>
      <c r="S18" s="1"/>
      <c r="T18" s="1"/>
    </row>
    <row r="19" spans="1:20" ht="12.75">
      <c r="A19" s="106" t="s">
        <v>78</v>
      </c>
      <c r="B19" s="107">
        <f>'Entrada de dados Anexos V e VI.'!E70</f>
        <v>0</v>
      </c>
      <c r="C19" s="108">
        <v>0</v>
      </c>
      <c r="D19" s="108">
        <v>0</v>
      </c>
      <c r="E19" s="108">
        <v>0</v>
      </c>
      <c r="F19" s="108">
        <v>0</v>
      </c>
      <c r="G19" s="108">
        <f t="shared" si="2"/>
        <v>0</v>
      </c>
      <c r="H19" s="108">
        <v>0</v>
      </c>
      <c r="I19" s="108">
        <v>0</v>
      </c>
      <c r="J19" s="108">
        <f t="shared" si="1"/>
        <v>0</v>
      </c>
      <c r="K19" s="97"/>
      <c r="L19" s="97"/>
      <c r="M19" s="1"/>
      <c r="N19" s="1"/>
      <c r="O19" s="1"/>
      <c r="P19" s="1"/>
      <c r="Q19" s="1"/>
      <c r="R19" s="1"/>
      <c r="S19" s="1"/>
      <c r="T19" s="1"/>
    </row>
    <row r="20" spans="1:20" ht="12.75">
      <c r="A20" s="106" t="s">
        <v>231</v>
      </c>
      <c r="B20" s="107">
        <f>'Entrada de dados Anexos V e VI.'!E71</f>
        <v>0</v>
      </c>
      <c r="C20" s="108">
        <v>0</v>
      </c>
      <c r="D20" s="108">
        <v>0</v>
      </c>
      <c r="E20" s="108">
        <v>0</v>
      </c>
      <c r="F20" s="108">
        <v>0</v>
      </c>
      <c r="G20" s="108">
        <f t="shared" si="2"/>
        <v>0</v>
      </c>
      <c r="H20" s="108">
        <v>0</v>
      </c>
      <c r="I20" s="108">
        <v>0</v>
      </c>
      <c r="J20" s="108">
        <f t="shared" si="1"/>
        <v>0</v>
      </c>
      <c r="K20" s="97"/>
      <c r="L20" s="97"/>
      <c r="M20" s="1"/>
      <c r="N20" s="1"/>
      <c r="O20" s="1"/>
      <c r="P20" s="1"/>
      <c r="Q20" s="1"/>
      <c r="R20" s="1"/>
      <c r="S20" s="1"/>
      <c r="T20" s="1"/>
    </row>
    <row r="21" spans="1:20" ht="12.75">
      <c r="A21" s="106" t="s">
        <v>232</v>
      </c>
      <c r="B21" s="107">
        <f>'Entrada de dados Anexos V e VI.'!E72</f>
        <v>0</v>
      </c>
      <c r="C21" s="108">
        <v>0</v>
      </c>
      <c r="D21" s="108">
        <v>0</v>
      </c>
      <c r="E21" s="108">
        <v>0</v>
      </c>
      <c r="F21" s="108">
        <v>0</v>
      </c>
      <c r="G21" s="108">
        <f t="shared" si="2"/>
        <v>0</v>
      </c>
      <c r="H21" s="108">
        <v>0</v>
      </c>
      <c r="I21" s="108">
        <v>0</v>
      </c>
      <c r="J21" s="108">
        <f t="shared" si="1"/>
        <v>0</v>
      </c>
      <c r="K21" s="97"/>
      <c r="L21" s="97"/>
      <c r="M21" s="1"/>
      <c r="N21" s="1"/>
      <c r="O21" s="1"/>
      <c r="P21" s="1"/>
      <c r="Q21" s="1"/>
      <c r="R21" s="1"/>
      <c r="S21" s="1"/>
      <c r="T21" s="1"/>
    </row>
    <row r="22" spans="1:20" ht="12.75">
      <c r="A22" s="106" t="s">
        <v>82</v>
      </c>
      <c r="B22" s="107">
        <f>'Entrada de dados Anexos V e VI.'!E73</f>
        <v>0</v>
      </c>
      <c r="C22" s="108">
        <v>0</v>
      </c>
      <c r="D22" s="108">
        <v>0</v>
      </c>
      <c r="E22" s="108">
        <v>0</v>
      </c>
      <c r="F22" s="108">
        <v>0</v>
      </c>
      <c r="G22" s="108">
        <f t="shared" si="2"/>
        <v>0</v>
      </c>
      <c r="H22" s="108">
        <v>0</v>
      </c>
      <c r="I22" s="108">
        <v>0</v>
      </c>
      <c r="J22" s="108">
        <f t="shared" si="1"/>
        <v>0</v>
      </c>
      <c r="K22" s="97"/>
      <c r="L22" s="97"/>
      <c r="M22" s="1"/>
      <c r="N22" s="1"/>
      <c r="O22" s="1"/>
      <c r="P22" s="1"/>
      <c r="Q22" s="1"/>
      <c r="R22" s="1"/>
      <c r="S22" s="1"/>
      <c r="T22" s="1"/>
    </row>
    <row r="23" spans="1:20" ht="12.75">
      <c r="A23" s="109" t="s">
        <v>83</v>
      </c>
      <c r="B23" s="110">
        <f t="shared" ref="B23:J23" si="4">B13+B16</f>
        <v>0</v>
      </c>
      <c r="C23" s="110">
        <f t="shared" si="4"/>
        <v>31676.87</v>
      </c>
      <c r="D23" s="110">
        <f t="shared" si="4"/>
        <v>9150806.6799999997</v>
      </c>
      <c r="E23" s="110">
        <f t="shared" si="4"/>
        <v>0</v>
      </c>
      <c r="F23" s="110">
        <f t="shared" si="4"/>
        <v>2279091.5</v>
      </c>
      <c r="G23" s="110">
        <f t="shared" si="4"/>
        <v>-11461575.049999999</v>
      </c>
      <c r="H23" s="110">
        <f t="shared" si="4"/>
        <v>0</v>
      </c>
      <c r="I23" s="110">
        <f t="shared" si="4"/>
        <v>0</v>
      </c>
      <c r="J23" s="110">
        <f t="shared" si="4"/>
        <v>-11461575.049999999</v>
      </c>
      <c r="K23" s="111"/>
      <c r="L23" s="111"/>
      <c r="M23" s="22"/>
      <c r="N23" s="22"/>
      <c r="O23" s="22"/>
      <c r="P23" s="22"/>
      <c r="Q23" s="22"/>
      <c r="R23" s="22"/>
      <c r="S23" s="22"/>
      <c r="T23" s="22"/>
    </row>
    <row r="24" spans="1:20" ht="12.75">
      <c r="A24" s="112" t="str">
        <f>'Anexo 1 RGF '!A40</f>
        <v>FONTE: Sistema e-Fisco; Unidade Responsável: Departamento de Contabilidade e Finanças - Gerência de Controle e Prestação de Contas; Data da emissão: 26/01/2024; Hora da emissão: 12h 00m</v>
      </c>
      <c r="B24" s="113"/>
      <c r="C24" s="113"/>
      <c r="D24" s="113"/>
      <c r="E24" s="113"/>
      <c r="F24" s="113"/>
      <c r="G24" s="113"/>
      <c r="H24" s="113"/>
      <c r="I24" s="113"/>
      <c r="J24" s="114"/>
      <c r="K24" s="97"/>
      <c r="L24" s="97"/>
      <c r="M24" s="1"/>
      <c r="N24" s="1"/>
      <c r="O24" s="1"/>
      <c r="P24" s="1"/>
      <c r="Q24" s="1"/>
      <c r="R24" s="1"/>
      <c r="S24" s="1"/>
      <c r="T24" s="1"/>
    </row>
    <row r="25" spans="1:20" ht="10.5" customHeight="1">
      <c r="A25" s="115">
        <f>'Anexo 1 RGF '!A41</f>
        <v>0</v>
      </c>
      <c r="B25" s="7"/>
      <c r="C25" s="7"/>
      <c r="D25" s="7"/>
      <c r="E25" s="7"/>
      <c r="F25" s="97"/>
      <c r="G25" s="7"/>
      <c r="H25" s="7"/>
      <c r="I25" s="7"/>
      <c r="J25" s="116"/>
      <c r="K25" s="97"/>
      <c r="L25" s="97"/>
      <c r="M25" s="1"/>
      <c r="N25" s="1"/>
      <c r="O25" s="1"/>
      <c r="P25" s="1"/>
      <c r="Q25" s="1"/>
      <c r="R25" s="1"/>
      <c r="S25" s="1"/>
      <c r="T25" s="1"/>
    </row>
    <row r="26" spans="1:20" ht="12.75">
      <c r="A26" s="117" t="s">
        <v>84</v>
      </c>
      <c r="B26" s="118"/>
      <c r="C26" s="118"/>
      <c r="D26" s="118"/>
      <c r="E26" s="118"/>
      <c r="F26" s="118"/>
      <c r="G26" s="118"/>
      <c r="H26" s="118"/>
      <c r="I26" s="118"/>
      <c r="J26" s="119"/>
      <c r="K26" s="1"/>
      <c r="L26" s="1"/>
      <c r="M26" s="1"/>
      <c r="N26" s="1"/>
      <c r="O26" s="1"/>
      <c r="P26" s="1"/>
      <c r="Q26" s="1"/>
      <c r="R26" s="1"/>
      <c r="S26" s="1"/>
      <c r="T26" s="1"/>
    </row>
    <row r="27" spans="1:20" ht="12.75">
      <c r="A27" s="328" t="s">
        <v>233</v>
      </c>
      <c r="B27" s="320"/>
      <c r="C27" s="320"/>
      <c r="D27" s="320"/>
      <c r="E27" s="320"/>
      <c r="F27" s="320"/>
      <c r="G27" s="320"/>
      <c r="H27" s="320"/>
      <c r="I27" s="320"/>
      <c r="J27" s="321"/>
      <c r="K27" s="1"/>
      <c r="L27" s="1"/>
      <c r="M27" s="1"/>
      <c r="N27" s="1"/>
      <c r="O27" s="1"/>
      <c r="P27" s="1"/>
      <c r="Q27" s="1"/>
      <c r="R27" s="1"/>
      <c r="S27" s="1"/>
      <c r="T27" s="1"/>
    </row>
    <row r="28" spans="1:20" ht="12.75">
      <c r="A28" s="120"/>
      <c r="B28" s="1"/>
      <c r="C28" s="1"/>
      <c r="D28" s="1"/>
      <c r="E28" s="1"/>
      <c r="F28" s="1"/>
      <c r="G28" s="1"/>
      <c r="H28" s="1"/>
      <c r="I28" s="1"/>
      <c r="J28" s="79"/>
      <c r="K28" s="1"/>
      <c r="L28" s="1"/>
      <c r="M28" s="1"/>
      <c r="N28" s="1"/>
      <c r="O28" s="1"/>
      <c r="P28" s="1"/>
      <c r="Q28" s="1"/>
      <c r="R28" s="1"/>
      <c r="S28" s="1"/>
      <c r="T28" s="1"/>
    </row>
    <row r="29" spans="1:20" ht="12.75">
      <c r="A29" s="121" t="str">
        <f>'Anexo 1 RGF '!A52</f>
        <v>VALDECIR FERNANDES PASCOAL</v>
      </c>
      <c r="B29" s="78" t="str">
        <f>'Anexo 1 RGF '!B52</f>
        <v>LÚCIO GUSTAVO DE PAIVA GENU DINIZ</v>
      </c>
      <c r="C29" s="1"/>
      <c r="D29" s="1"/>
      <c r="E29" s="78" t="str">
        <f>'Anexo 1 RGF '!F52</f>
        <v>ANDRÉ RICARDO BATISTA DE BARROS E SILVA</v>
      </c>
      <c r="G29" s="1"/>
      <c r="H29" s="78" t="str">
        <f>'Anexo 1 RGF '!K52</f>
        <v>CARLOS ALBERTO DOS SANTOS PEREIRA</v>
      </c>
      <c r="I29" s="1"/>
      <c r="J29" s="79"/>
      <c r="K29" s="1"/>
      <c r="L29" s="1"/>
      <c r="M29" s="1"/>
      <c r="N29" s="1"/>
      <c r="O29" s="1"/>
      <c r="P29" s="1"/>
      <c r="Q29" s="1"/>
      <c r="R29" s="1"/>
      <c r="S29" s="1"/>
      <c r="T29" s="1"/>
    </row>
    <row r="30" spans="1:20" ht="12.75">
      <c r="A30" s="122" t="str">
        <f>'Anexo 1 RGF '!A53</f>
        <v>Presidente do TCE/PE</v>
      </c>
      <c r="B30" s="29" t="str">
        <f>'Anexo 1 RGF '!B53</f>
        <v>Gerente de Auditoria Interna</v>
      </c>
      <c r="C30" s="1"/>
      <c r="D30" s="1"/>
      <c r="E30" s="29" t="str">
        <f>'Anexo 1 RGF '!F53</f>
        <v>Diretor de Contabilidade e Finanças</v>
      </c>
      <c r="G30" s="1"/>
      <c r="H30" s="29" t="str">
        <f>'Anexo 1 RGF '!K53</f>
        <v>Gerente de Controle e Prestação de Contas</v>
      </c>
      <c r="I30" s="1"/>
      <c r="J30" s="79"/>
      <c r="K30" s="1"/>
      <c r="L30" s="1"/>
      <c r="M30" s="1"/>
      <c r="N30" s="1"/>
      <c r="O30" s="1"/>
      <c r="P30" s="1"/>
      <c r="Q30" s="1"/>
      <c r="R30" s="1"/>
      <c r="S30" s="1"/>
      <c r="T30" s="1"/>
    </row>
    <row r="31" spans="1:20" ht="12.75">
      <c r="A31" s="81"/>
      <c r="B31" s="82"/>
      <c r="C31" s="82"/>
      <c r="D31" s="82"/>
      <c r="E31" s="83" t="str">
        <f>'Anexo 1 RGF '!F54</f>
        <v>Contador - PE-016.082/O</v>
      </c>
      <c r="F31" s="12"/>
      <c r="G31" s="82"/>
      <c r="H31" s="83" t="str">
        <f>'Anexo 1 RGF '!K54</f>
        <v>Contador - RN-012.204/O</v>
      </c>
      <c r="I31" s="82"/>
      <c r="J31" s="84"/>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23" t="s">
        <v>86</v>
      </c>
      <c r="B35" s="124">
        <f>C23+D23+F23</f>
        <v>11461575.049999999</v>
      </c>
      <c r="C35" s="29"/>
      <c r="D35" s="1"/>
      <c r="E35" s="1"/>
      <c r="F35" s="1"/>
      <c r="G35" s="1"/>
      <c r="H35" s="1"/>
      <c r="I35" s="1"/>
      <c r="J35" s="1"/>
      <c r="K35" s="1"/>
      <c r="L35" s="1"/>
      <c r="M35" s="1"/>
      <c r="N35" s="1"/>
      <c r="O35" s="1"/>
      <c r="P35" s="1"/>
      <c r="Q35" s="1"/>
      <c r="R35" s="1"/>
      <c r="S35" s="1"/>
      <c r="T35" s="1"/>
    </row>
    <row r="36" spans="1:20" ht="12.75">
      <c r="A36" s="125" t="s">
        <v>87</v>
      </c>
      <c r="B36" s="292"/>
      <c r="C36" s="29"/>
      <c r="D36" s="1"/>
      <c r="E36" s="1"/>
      <c r="F36" s="127"/>
      <c r="G36" s="127"/>
      <c r="H36" s="1"/>
      <c r="I36" s="1"/>
      <c r="J36" s="1"/>
      <c r="K36" s="1"/>
      <c r="L36" s="1"/>
      <c r="M36" s="1"/>
      <c r="N36" s="1"/>
      <c r="O36" s="1"/>
      <c r="P36" s="1"/>
      <c r="Q36" s="1"/>
      <c r="R36" s="1"/>
      <c r="S36" s="1"/>
      <c r="T36" s="1"/>
    </row>
    <row r="37" spans="1:20" ht="12.75">
      <c r="A37" s="125" t="s">
        <v>88</v>
      </c>
      <c r="B37" s="292"/>
      <c r="C37" s="29"/>
      <c r="D37" s="1"/>
      <c r="E37" s="1"/>
      <c r="F37" s="1"/>
      <c r="G37" s="127"/>
      <c r="H37" s="1"/>
      <c r="I37" s="1"/>
      <c r="J37" s="1"/>
      <c r="K37" s="1"/>
      <c r="L37" s="1"/>
      <c r="M37" s="1"/>
      <c r="N37" s="1"/>
      <c r="O37" s="1"/>
      <c r="P37" s="1"/>
      <c r="Q37" s="1"/>
      <c r="R37" s="1"/>
      <c r="S37" s="1"/>
      <c r="T37" s="1"/>
    </row>
    <row r="38" spans="1:20" ht="12.75">
      <c r="A38" s="125" t="s">
        <v>89</v>
      </c>
      <c r="B38" s="293"/>
      <c r="C38" s="128"/>
      <c r="D38" s="128"/>
      <c r="E38" s="128"/>
      <c r="F38" s="129"/>
      <c r="G38" s="130"/>
      <c r="H38" s="128"/>
      <c r="I38" s="1"/>
      <c r="J38" s="1"/>
      <c r="K38" s="1"/>
      <c r="L38" s="1"/>
      <c r="M38" s="1"/>
      <c r="N38" s="1"/>
      <c r="O38" s="1"/>
      <c r="P38" s="1"/>
      <c r="Q38" s="1"/>
      <c r="R38" s="1"/>
      <c r="S38" s="1"/>
      <c r="T38" s="1"/>
    </row>
    <row r="39" spans="1:20" ht="12.75">
      <c r="A39" s="125" t="s">
        <v>90</v>
      </c>
      <c r="B39" s="292"/>
      <c r="C39" s="1"/>
      <c r="D39" s="1"/>
      <c r="E39" s="1"/>
      <c r="F39" s="1"/>
      <c r="G39" s="1"/>
      <c r="H39" s="1"/>
      <c r="I39" s="1"/>
      <c r="J39" s="1"/>
      <c r="K39" s="1"/>
      <c r="L39" s="1"/>
      <c r="M39" s="1"/>
      <c r="N39" s="1"/>
      <c r="O39" s="1"/>
      <c r="P39" s="1"/>
      <c r="Q39" s="1"/>
      <c r="R39" s="1"/>
      <c r="S39" s="1"/>
      <c r="T39" s="1"/>
    </row>
    <row r="40" spans="1:20" ht="12.75">
      <c r="A40" s="131" t="s">
        <v>91</v>
      </c>
      <c r="B40" s="124">
        <f>SUM(B36:B39)</f>
        <v>0</v>
      </c>
      <c r="C40" s="1"/>
      <c r="D40" s="1"/>
      <c r="E40" s="1"/>
      <c r="F40" s="1"/>
      <c r="G40" s="132"/>
      <c r="H40" s="1"/>
      <c r="I40" s="1"/>
      <c r="J40" s="1"/>
      <c r="K40" s="1"/>
      <c r="L40" s="1"/>
      <c r="M40" s="1"/>
      <c r="N40" s="1"/>
      <c r="O40" s="1"/>
      <c r="P40" s="1"/>
      <c r="Q40" s="1"/>
      <c r="R40" s="1"/>
      <c r="S40" s="1"/>
      <c r="T40" s="1"/>
    </row>
    <row r="41" spans="1:20" ht="12.75">
      <c r="A41" s="1"/>
      <c r="B41" s="1"/>
      <c r="C41" s="1"/>
      <c r="D41" s="1"/>
      <c r="E41" s="1"/>
      <c r="F41" s="1"/>
      <c r="G41" s="132"/>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1:J1"/>
    <mergeCell ref="A2:J2"/>
    <mergeCell ref="A3:J3"/>
    <mergeCell ref="A4:J4"/>
    <mergeCell ref="A5:J5"/>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Anexo 1 RGF </vt:lpstr>
      <vt:lpstr>Anexo 5 RGF</vt:lpstr>
      <vt:lpstr>Anexo 6 RGF.</vt:lpstr>
      <vt:lpstr>Entrada de dados Anexos V e VI.</vt:lpstr>
      <vt:lpstr>Anexo 5 RGF - 14ª Edição MDF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Santos</cp:lastModifiedBy>
  <dcterms:modified xsi:type="dcterms:W3CDTF">2024-01-29T16:20:57Z</dcterms:modified>
</cp:coreProperties>
</file>